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265" yWindow="300" windowWidth="13890" windowHeight="12285"/>
  </bookViews>
  <sheets>
    <sheet name="Лист1" sheetId="1" r:id="rId1"/>
  </sheets>
  <definedNames>
    <definedName name="_xlnm.Print_Area" localSheetId="0">Лист1!$A$1:$I$102</definedName>
  </definedNames>
  <calcPr calcId="145621"/>
</workbook>
</file>

<file path=xl/calcChain.xml><?xml version="1.0" encoding="utf-8"?>
<calcChain xmlns="http://schemas.openxmlformats.org/spreadsheetml/2006/main">
  <c r="I58" i="1" l="1"/>
  <c r="I57" i="1"/>
  <c r="I64" i="1" l="1"/>
  <c r="H66" i="1" l="1"/>
  <c r="I66" i="1" s="1"/>
  <c r="I67" i="1"/>
  <c r="H63" i="1"/>
  <c r="H62" i="1" s="1"/>
  <c r="H61" i="1" s="1"/>
  <c r="G63" i="1"/>
  <c r="G62" i="1" s="1"/>
  <c r="H65" i="1" l="1"/>
  <c r="I65" i="1" s="1"/>
  <c r="I62" i="1"/>
  <c r="I63" i="1"/>
  <c r="I27" i="1"/>
  <c r="I26" i="1"/>
  <c r="I96" i="1" l="1"/>
  <c r="I95" i="1"/>
  <c r="I94" i="1"/>
  <c r="I93" i="1"/>
  <c r="I92" i="1"/>
  <c r="I91" i="1"/>
  <c r="I90" i="1"/>
  <c r="I89" i="1"/>
  <c r="I88" i="1"/>
  <c r="H19" i="1" l="1"/>
  <c r="H75" i="1" l="1"/>
  <c r="I75" i="1" s="1"/>
  <c r="H81" i="1"/>
  <c r="I81" i="1" s="1"/>
  <c r="H101" i="1"/>
  <c r="I101" i="1" s="1"/>
  <c r="I15" i="1"/>
  <c r="I20" i="1"/>
  <c r="I21" i="1"/>
  <c r="I22" i="1"/>
  <c r="I23" i="1"/>
  <c r="I24" i="1"/>
  <c r="I25" i="1"/>
  <c r="I28" i="1"/>
  <c r="I29" i="1"/>
  <c r="I30" i="1"/>
  <c r="I31" i="1"/>
  <c r="I32" i="1"/>
  <c r="I33" i="1"/>
  <c r="I34" i="1"/>
  <c r="I35" i="1"/>
  <c r="I40" i="1"/>
  <c r="I42" i="1"/>
  <c r="I43" i="1"/>
  <c r="I48" i="1"/>
  <c r="I54" i="1"/>
  <c r="I56" i="1"/>
  <c r="I72" i="1"/>
  <c r="I76" i="1"/>
  <c r="I82" i="1"/>
  <c r="I87" i="1"/>
  <c r="I102" i="1"/>
  <c r="H86" i="1"/>
  <c r="H85" i="1" s="1"/>
  <c r="H84" i="1" s="1"/>
  <c r="H83" i="1" s="1"/>
  <c r="H70" i="1"/>
  <c r="H69" i="1" s="1"/>
  <c r="H60" i="1"/>
  <c r="H55" i="1"/>
  <c r="H53" i="1" s="1"/>
  <c r="H47" i="1"/>
  <c r="H46" i="1" s="1"/>
  <c r="H45" i="1" s="1"/>
  <c r="H44" i="1" s="1"/>
  <c r="H41" i="1"/>
  <c r="H39" i="1"/>
  <c r="H38" i="1" s="1"/>
  <c r="H18" i="1"/>
  <c r="H14" i="1"/>
  <c r="H13" i="1" s="1"/>
  <c r="H12" i="1" s="1"/>
  <c r="H11" i="1" s="1"/>
  <c r="H59" i="1" l="1"/>
  <c r="H17" i="1"/>
  <c r="H16" i="1" s="1"/>
  <c r="H100" i="1"/>
  <c r="H99" i="1" s="1"/>
  <c r="I99" i="1" s="1"/>
  <c r="H80" i="1"/>
  <c r="H52" i="1"/>
  <c r="H37" i="1"/>
  <c r="H36" i="1" s="1"/>
  <c r="G86" i="1"/>
  <c r="G85" i="1" s="1"/>
  <c r="G84" i="1" s="1"/>
  <c r="G83" i="1" s="1"/>
  <c r="I83" i="1" s="1"/>
  <c r="H98" i="1" l="1"/>
  <c r="H97" i="1" s="1"/>
  <c r="I100" i="1"/>
  <c r="I85" i="1"/>
  <c r="I84" i="1"/>
  <c r="I86" i="1"/>
  <c r="I80" i="1"/>
  <c r="H79" i="1"/>
  <c r="H10" i="1"/>
  <c r="G41" i="1"/>
  <c r="I41" i="1" s="1"/>
  <c r="I79" i="1" l="1"/>
  <c r="H78" i="1"/>
  <c r="G55" i="1"/>
  <c r="G19" i="1"/>
  <c r="G14" i="1"/>
  <c r="G39" i="1"/>
  <c r="G47" i="1"/>
  <c r="G77" i="1"/>
  <c r="G98" i="1"/>
  <c r="G38" i="1" l="1"/>
  <c r="I38" i="1" s="1"/>
  <c r="I39" i="1"/>
  <c r="G53" i="1"/>
  <c r="I55" i="1"/>
  <c r="G70" i="1"/>
  <c r="I71" i="1"/>
  <c r="I78" i="1"/>
  <c r="H77" i="1"/>
  <c r="G18" i="1"/>
  <c r="G17" i="1" s="1"/>
  <c r="I19" i="1"/>
  <c r="G46" i="1"/>
  <c r="I47" i="1"/>
  <c r="G13" i="1"/>
  <c r="I14" i="1"/>
  <c r="G97" i="1"/>
  <c r="I98" i="1"/>
  <c r="G37" i="1"/>
  <c r="I97" i="1" l="1"/>
  <c r="I53" i="1"/>
  <c r="I77" i="1"/>
  <c r="G36" i="1"/>
  <c r="I36" i="1" s="1"/>
  <c r="I37" i="1"/>
  <c r="G69" i="1"/>
  <c r="I70" i="1"/>
  <c r="I18" i="1"/>
  <c r="G12" i="1"/>
  <c r="I13" i="1"/>
  <c r="G45" i="1"/>
  <c r="I46" i="1"/>
  <c r="I69" i="1" l="1"/>
  <c r="I52" i="1"/>
  <c r="G16" i="1"/>
  <c r="I16" i="1" s="1"/>
  <c r="I17" i="1"/>
  <c r="G44" i="1"/>
  <c r="I44" i="1" s="1"/>
  <c r="I45" i="1"/>
  <c r="I59" i="1"/>
  <c r="I61" i="1"/>
  <c r="G11" i="1"/>
  <c r="G10" i="1" s="1"/>
  <c r="I12" i="1"/>
  <c r="I51" i="1" l="1"/>
  <c r="I60" i="1"/>
  <c r="I11" i="1"/>
  <c r="I50" i="1" l="1"/>
  <c r="I10" i="1"/>
  <c r="I49" i="1" l="1"/>
  <c r="I9" i="1"/>
</calcChain>
</file>

<file path=xl/sharedStrings.xml><?xml version="1.0" encoding="utf-8"?>
<sst xmlns="http://schemas.openxmlformats.org/spreadsheetml/2006/main" count="578" uniqueCount="129">
  <si>
    <t>Наименование расхода</t>
  </si>
  <si>
    <t>Раздел</t>
  </si>
  <si>
    <t>Подраздел</t>
  </si>
  <si>
    <t>000</t>
  </si>
  <si>
    <t>00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</si>
  <si>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</si>
  <si>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</si>
  <si>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</si>
  <si>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</si>
  <si>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</si>
  <si>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</si>
  <si>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</si>
  <si>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02</t>
  </si>
  <si>
    <t>Иные бюджетные ассигнования</t>
  </si>
  <si>
    <t>800</t>
  </si>
  <si>
    <t>Мероприятия в установленной сфере деятельности</t>
  </si>
  <si>
    <t>10</t>
  </si>
  <si>
    <t>03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</si>
  <si>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</si>
  <si>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09</t>
  </si>
  <si>
    <t>Резервные фонды</t>
  </si>
  <si>
    <t>11</t>
  </si>
  <si>
    <t>05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</si>
  <si>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</si>
  <si>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</si>
  <si>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</si>
  <si>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</si>
  <si>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</si>
  <si>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Дорожное хозяйство (дорожные фонды)</t>
  </si>
  <si>
    <t>Мероприятия в сфере дорожной деятельности</t>
  </si>
  <si>
    <t>Жилищно-коммунальное хозяйство</t>
  </si>
  <si>
    <t>Благоустройство</t>
  </si>
  <si>
    <t>Функционирование высшего должностного лица субъекта Российской Федерации и муниципального образования</t>
  </si>
  <si>
    <t>Целевая статья</t>
  </si>
  <si>
    <t>Вид расхода</t>
  </si>
  <si>
    <t>Сумма  (тыс.рублей)</t>
  </si>
  <si>
    <t>администрация муниципального образования Чеглаковского сельского поселения</t>
  </si>
  <si>
    <t>985</t>
  </si>
  <si>
    <t>Национальная экономика</t>
  </si>
  <si>
    <t>Мероприятия по благоустройству территории поселения</t>
  </si>
  <si>
    <t>Муниципальная программа: "Обеспечение функцианирования администрации Чеглаковского сельского поселения"</t>
  </si>
  <si>
    <t>Резервный фонд администрации Чеглаковского сельского поселения</t>
  </si>
  <si>
    <t>Учреждения, осуществляющие обеспечение исполнения функций органов местного самоуправления</t>
  </si>
  <si>
    <t>Муниципальная программа: "Создание безопастных и благоприятных условий жизнедеятельности   в Чеглаковском сельском поселении"</t>
  </si>
  <si>
    <t>Муниципальная программа: "Создание безопастных и благоприятных условий жизнедеятельности  в Чеглаковском сельском поселении"</t>
  </si>
  <si>
    <t>Закупка товаров, работ и услуг для государственных(муниципальных) нужд</t>
  </si>
  <si>
    <t>Закупка товаров, работ и услуг для государственных (муниципальных) нужд</t>
  </si>
  <si>
    <t xml:space="preserve">Закупка товаров, работ и услуг для государственных (муниципальных) нужд     </t>
  </si>
  <si>
    <t>Коммунальное хозяйство</t>
  </si>
  <si>
    <t>Мероприятия в области жилищно-коммунального хозяйства</t>
  </si>
  <si>
    <t>0000000000</t>
  </si>
  <si>
    <t>1400000000</t>
  </si>
  <si>
    <t>1400001000</t>
  </si>
  <si>
    <t>1400001010</t>
  </si>
  <si>
    <t>1401001010</t>
  </si>
  <si>
    <t>1400001030</t>
  </si>
  <si>
    <t>1400007000</t>
  </si>
  <si>
    <t>1400007430</t>
  </si>
  <si>
    <t>1400002000</t>
  </si>
  <si>
    <t>1400051180</t>
  </si>
  <si>
    <t>1500000000</t>
  </si>
  <si>
    <t>1500004000</t>
  </si>
  <si>
    <t>1500004300</t>
  </si>
  <si>
    <t>1500004250</t>
  </si>
  <si>
    <t>1500004370</t>
  </si>
  <si>
    <t>1500004430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</si>
  <si>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</si>
  <si>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Финансовое обеспечение деятельности муниципальной пожарной охраны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</si>
  <si>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</si>
  <si>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</si>
  <si>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</si>
  <si>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1400008000</t>
  </si>
  <si>
    <t>Доплаты к пенсиям муниципальных служащих</t>
  </si>
  <si>
    <t>1400008050</t>
  </si>
  <si>
    <t>Социальное обеспечение и иные выплаты населению</t>
  </si>
  <si>
    <t>300</t>
  </si>
  <si>
    <t>Муниципальная программа: "Обеспечение функционирования администрации Чеглаковского сельского поселения"</t>
  </si>
  <si>
    <t>Обеспечение деятельности пожарных команд</t>
  </si>
  <si>
    <t xml:space="preserve">Резервный фонд местных администрации </t>
  </si>
  <si>
    <t>1400007030</t>
  </si>
  <si>
    <t>1400002030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</si>
  <si>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</si>
  <si>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Содержание и обеспечение деятельности Государственной противопожарной службы,муниципальной пожарной охраны,ведомственной пожарной охраны,добровольной пожарной охраны,а также объединений пожарной охраны</t>
  </si>
  <si>
    <t>Управление государственной собственностью Кировской области  и муниципальной собственностью</t>
  </si>
  <si>
    <t>1400004010</t>
  </si>
  <si>
    <t>Органы местного самоуправления</t>
  </si>
  <si>
    <t>Высшее должностное лицо муниципального образования</t>
  </si>
  <si>
    <t>Иные межбюджетные трансферты</t>
  </si>
  <si>
    <t>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</t>
  </si>
  <si>
    <t>Межбюджетные трансферты</t>
  </si>
  <si>
    <t>500</t>
  </si>
  <si>
    <t>1400017000</t>
  </si>
  <si>
    <t>1400017990</t>
  </si>
  <si>
    <t>Другие вопросы в области национальной экономики</t>
  </si>
  <si>
    <t>12</t>
  </si>
  <si>
    <t>Мероприятия по борьбе с борщевиком Сосновского</t>
  </si>
  <si>
    <t xml:space="preserve">Финансовое обеспечение деятельности муниципальных учреждений </t>
  </si>
  <si>
    <t>Код главного распорядителя средств бюджета</t>
  </si>
  <si>
    <t>Исполнено (тыс.руб)</t>
  </si>
  <si>
    <t>% исполнения</t>
  </si>
  <si>
    <t>к постановлению администрации Чеглаковского сельского поселения</t>
  </si>
  <si>
    <t>ВЕДОМСТВЕННАЯ СТРУКТУРА</t>
  </si>
  <si>
    <t>Приложение №2</t>
  </si>
  <si>
    <t>15U0015120</t>
  </si>
  <si>
    <t>15U0715120</t>
  </si>
  <si>
    <r>
      <t>15U07</t>
    </r>
    <r>
      <rPr>
        <b/>
        <i/>
        <sz val="12"/>
        <rFont val="Times New Roman"/>
        <family val="1"/>
        <charset val="204"/>
      </rPr>
      <t>S</t>
    </r>
    <r>
      <rPr>
        <i/>
        <sz val="12"/>
        <rFont val="Times New Roman"/>
        <family val="1"/>
        <charset val="204"/>
      </rPr>
      <t>5120</t>
    </r>
  </si>
  <si>
    <t>Образование</t>
  </si>
  <si>
    <t>Профессиональная подготовка,переподготовка и повышение квалификации</t>
  </si>
  <si>
    <t>Муниципальная программа "Обеспечение функцианирования администрации Чеглаковского сельского поселения"</t>
  </si>
  <si>
    <t>Подготовка и повышение квалификации лиц, замещающих муниципальные должности, и муниципальных служащих</t>
  </si>
  <si>
    <t xml:space="preserve">Закупка товаров, работ и услуг для государственных (муниципальных) нужд  </t>
  </si>
  <si>
    <t>Мероприятия на софинансирование подготовки и повышения квалификации лиц, замещающих муниципальные должности, и муниципальных служащих</t>
  </si>
  <si>
    <t>07</t>
  </si>
  <si>
    <t>14Q00S5000</t>
  </si>
  <si>
    <t>14Q00S5560</t>
  </si>
  <si>
    <t>Осуществление части полномочий администрации поселения, связанные с кассовым обслуживанием исполнения бюджета поселения</t>
  </si>
  <si>
    <t>1400017991</t>
  </si>
  <si>
    <t>Осуществление отдельных полномочий по решению вопросов местного значения в области градостроительной деятельности</t>
  </si>
  <si>
    <t>1400017992</t>
  </si>
  <si>
    <r>
      <t xml:space="preserve">15Q00 </t>
    </r>
    <r>
      <rPr>
        <b/>
        <i/>
        <sz val="10"/>
        <color indexed="8"/>
        <rFont val="Times New Roman"/>
        <family val="1"/>
        <charset val="204"/>
      </rPr>
      <t>S</t>
    </r>
    <r>
      <rPr>
        <i/>
        <sz val="10"/>
        <color indexed="8"/>
        <rFont val="Times New Roman"/>
        <family val="1"/>
        <charset val="204"/>
      </rPr>
      <t>5210</t>
    </r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</si>
  <si>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</si>
  <si>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14</t>
  </si>
  <si>
    <t>Мероприятия по обеспечению безопасности людей на водных объектах</t>
  </si>
  <si>
    <t>1500004040</t>
  </si>
  <si>
    <t>15000S5120</t>
  </si>
  <si>
    <t>15Q2815210</t>
  </si>
  <si>
    <t>14Q1415560</t>
  </si>
  <si>
    <t>расходов бюджета  поселения за 1  полугодие  2024 год</t>
  </si>
  <si>
    <t xml:space="preserve">   от 25.07.2024г г № 71-П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</si>
</sst>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"/>
    <numFmt numFmtId="166" formatCode="#,##0.000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11" fontId="2" fillId="0" borderId="1" xfId="1" applyNumberFormat="1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horizontal="center" vertical="top" wrapText="1"/>
    </xf>
    <xf numFmtId="49" fontId="2" fillId="0" borderId="0" xfId="1" applyNumberFormat="1" applyFont="1" applyFill="1" applyAlignment="1">
      <alignment vertical="top"/>
    </xf>
    <xf numFmtId="49" fontId="2" fillId="0" borderId="0" xfId="1" applyNumberFormat="1" applyFont="1" applyFill="1" applyAlignment="1">
      <alignment vertical="top" wrapText="1"/>
    </xf>
    <xf numFmtId="164" fontId="2" fillId="0" borderId="0" xfId="1" applyNumberFormat="1" applyFont="1" applyFill="1" applyAlignment="1">
      <alignment horizontal="center" vertical="top" wrapText="1"/>
    </xf>
    <xf numFmtId="164" fontId="4" fillId="0" borderId="1" xfId="1" applyNumberFormat="1" applyFont="1" applyFill="1" applyBorder="1" applyAlignment="1">
      <alignment horizontal="center" vertical="top" wrapText="1"/>
    </xf>
    <xf numFmtId="11" fontId="5" fillId="0" borderId="1" xfId="1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vertical="top"/>
    </xf>
    <xf numFmtId="164" fontId="6" fillId="0" borderId="0" xfId="0" applyNumberFormat="1" applyFont="1" applyFill="1" applyAlignment="1">
      <alignment horizontal="center" vertical="top"/>
    </xf>
    <xf numFmtId="0" fontId="6" fillId="0" borderId="0" xfId="0" applyFont="1" applyAlignment="1">
      <alignment vertical="top"/>
    </xf>
    <xf numFmtId="49" fontId="4" fillId="0" borderId="1" xfId="1" applyNumberFormat="1" applyFont="1" applyFill="1" applyBorder="1" applyAlignment="1">
      <alignment horizontal="center" vertical="top" wrapText="1"/>
    </xf>
    <xf numFmtId="11" fontId="4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center" vertical="top" wrapText="1"/>
    </xf>
    <xf numFmtId="49" fontId="2" fillId="0" borderId="1" xfId="1" quotePrefix="1" applyNumberFormat="1" applyFont="1" applyFill="1" applyBorder="1" applyAlignment="1">
      <alignment horizontal="center" vertical="top" wrapText="1"/>
    </xf>
    <xf numFmtId="164" fontId="2" fillId="0" borderId="1" xfId="1" quotePrefix="1" applyNumberFormat="1" applyFont="1" applyFill="1" applyBorder="1" applyAlignment="1">
      <alignment horizontal="center" vertical="top" wrapText="1"/>
    </xf>
    <xf numFmtId="49" fontId="2" fillId="0" borderId="0" xfId="1" applyNumberFormat="1" applyFont="1" applyFill="1" applyAlignment="1">
      <alignment horizontal="right" vertical="top"/>
    </xf>
    <xf numFmtId="49" fontId="4" fillId="0" borderId="1" xfId="1" applyNumberFormat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165" fontId="2" fillId="0" borderId="1" xfId="1" applyNumberFormat="1" applyFont="1" applyFill="1" applyBorder="1" applyAlignment="1">
      <alignment horizontal="center" vertical="top" wrapText="1"/>
    </xf>
    <xf numFmtId="164" fontId="6" fillId="0" borderId="0" xfId="0" applyNumberFormat="1" applyFont="1" applyAlignment="1">
      <alignment vertical="top"/>
    </xf>
    <xf numFmtId="11" fontId="8" fillId="0" borderId="1" xfId="1" applyNumberFormat="1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justify" vertical="top" wrapText="1"/>
    </xf>
    <xf numFmtId="0" fontId="9" fillId="0" borderId="0" xfId="0" applyFont="1" applyAlignment="1">
      <alignment vertical="top" wrapText="1"/>
    </xf>
    <xf numFmtId="11" fontId="8" fillId="0" borderId="1" xfId="1" applyNumberFormat="1" applyFont="1" applyBorder="1" applyAlignment="1">
      <alignment horizontal="left" vertical="top" wrapText="1"/>
    </xf>
    <xf numFmtId="49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Border="1" applyAlignment="1">
      <alignment horizontal="center" vertical="top" wrapText="1"/>
    </xf>
    <xf numFmtId="0" fontId="10" fillId="0" borderId="0" xfId="0" applyFont="1" applyAlignment="1">
      <alignment vertical="top"/>
    </xf>
    <xf numFmtId="164" fontId="8" fillId="0" borderId="1" xfId="1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top"/>
    </xf>
    <xf numFmtId="11" fontId="9" fillId="0" borderId="1" xfId="0" applyNumberFormat="1" applyFont="1" applyFill="1" applyBorder="1" applyAlignment="1">
      <alignment vertical="top" wrapText="1"/>
    </xf>
    <xf numFmtId="11" fontId="7" fillId="0" borderId="1" xfId="1" applyNumberFormat="1" applyFont="1" applyFill="1" applyBorder="1" applyAlignment="1">
      <alignment horizontal="left" vertical="top" wrapText="1"/>
    </xf>
    <xf numFmtId="11" fontId="15" fillId="0" borderId="1" xfId="1" applyNumberFormat="1" applyFont="1" applyBorder="1" applyAlignment="1">
      <alignment horizontal="left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1" fontId="11" fillId="0" borderId="1" xfId="0" applyNumberFormat="1" applyFont="1" applyFill="1" applyBorder="1" applyAlignment="1">
      <alignment vertical="top" wrapText="1"/>
    </xf>
    <xf numFmtId="0" fontId="16" fillId="0" borderId="3" xfId="0" applyFont="1" applyFill="1" applyBorder="1" applyAlignment="1">
      <alignment horizontal="left" vertical="top" wrapText="1"/>
    </xf>
    <xf numFmtId="49" fontId="2" fillId="0" borderId="0" xfId="1" applyNumberFormat="1" applyFont="1" applyAlignment="1">
      <alignment horizontal="center" vertical="top" wrapText="1"/>
    </xf>
    <xf numFmtId="49" fontId="2" fillId="0" borderId="2" xfId="1" applyNumberFormat="1" applyFont="1" applyBorder="1" applyAlignment="1">
      <alignment horizontal="center" vertical="top" wrapText="1"/>
    </xf>
    <xf numFmtId="49" fontId="2" fillId="0" borderId="0" xfId="1" applyNumberFormat="1" applyFont="1" applyFill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2"/>
  <sheetViews>
    <sheetView tabSelected="1" zoomScale="81" zoomScaleNormal="81" workbookViewId="0">
      <selection activeCell="K14" sqref="K14"/>
    </sheetView>
  </sheetViews>
  <sheetFormatPr defaultRowHeight="15.75" x14ac:dyDescent="0.25"/>
  <cols>
    <col min="1" max="1" width="75.28515625" style="8" customWidth="1"/>
    <col min="2" max="2" width="10.140625" style="8" customWidth="1"/>
    <col min="3" max="3" width="6.140625" style="8" customWidth="1"/>
    <col min="4" max="4" width="6.28515625" style="8" customWidth="1"/>
    <col min="5" max="5" width="15.7109375" style="8" customWidth="1"/>
    <col min="6" max="6" width="9.140625" style="8"/>
    <col min="7" max="7" width="17.85546875" style="9" customWidth="1"/>
    <col min="8" max="8" width="17.85546875" style="10" customWidth="1"/>
    <col min="9" max="9" width="15" style="10" bestFit="1" customWidth="1"/>
    <col min="10" max="10" width="22.140625" style="10" customWidth="1"/>
    <col min="11" max="16384" width="9.140625" style="10"/>
  </cols>
  <sheetData>
    <row r="1" spans="1:10" x14ac:dyDescent="0.25">
      <c r="A1" s="3"/>
      <c r="B1" s="3"/>
      <c r="C1" s="10"/>
      <c r="D1" s="3"/>
      <c r="E1" s="3"/>
      <c r="F1" s="3"/>
      <c r="G1" s="3"/>
      <c r="I1" s="18" t="s">
        <v>102</v>
      </c>
    </row>
    <row r="2" spans="1:10" ht="14.45" customHeight="1" x14ac:dyDescent="0.25">
      <c r="A2" s="3"/>
      <c r="B2" s="3"/>
      <c r="C2" s="10"/>
      <c r="D2" s="4"/>
      <c r="E2" s="4"/>
      <c r="F2" s="4"/>
      <c r="G2" s="41" t="s">
        <v>100</v>
      </c>
      <c r="H2" s="41"/>
      <c r="I2" s="41"/>
    </row>
    <row r="3" spans="1:10" ht="22.5" customHeight="1" x14ac:dyDescent="0.25">
      <c r="A3" s="3"/>
      <c r="B3" s="3"/>
      <c r="C3" s="10"/>
      <c r="D3" s="4"/>
      <c r="E3" s="4"/>
      <c r="F3" s="4"/>
      <c r="G3" s="41"/>
      <c r="H3" s="41"/>
      <c r="I3" s="41"/>
    </row>
    <row r="4" spans="1:10" x14ac:dyDescent="0.25">
      <c r="A4" s="3"/>
      <c r="B4" s="3"/>
      <c r="C4" s="10"/>
      <c r="D4" s="3"/>
      <c r="E4" s="3"/>
      <c r="F4" s="3"/>
      <c r="G4" s="3"/>
      <c r="I4" s="18" t="s">
        <v>128</v>
      </c>
    </row>
    <row r="5" spans="1:10" x14ac:dyDescent="0.25">
      <c r="A5" s="4"/>
      <c r="B5" s="4"/>
      <c r="C5" s="4"/>
      <c r="D5" s="4"/>
      <c r="E5" s="4"/>
      <c r="F5" s="4"/>
      <c r="G5" s="5"/>
    </row>
    <row r="6" spans="1:10" ht="18.75" customHeight="1" x14ac:dyDescent="0.25">
      <c r="A6" s="39" t="s">
        <v>101</v>
      </c>
      <c r="B6" s="39"/>
      <c r="C6" s="39"/>
      <c r="D6" s="39"/>
      <c r="E6" s="39"/>
      <c r="F6" s="39"/>
      <c r="G6" s="39"/>
      <c r="H6" s="39"/>
      <c r="I6" s="39"/>
    </row>
    <row r="7" spans="1:10" ht="24.75" customHeight="1" x14ac:dyDescent="0.25">
      <c r="A7" s="40" t="s">
        <v>127</v>
      </c>
      <c r="B7" s="40"/>
      <c r="C7" s="40"/>
      <c r="D7" s="40"/>
      <c r="E7" s="40"/>
      <c r="F7" s="40"/>
      <c r="G7" s="40"/>
      <c r="H7" s="40"/>
      <c r="I7" s="40"/>
    </row>
    <row r="8" spans="1:10" ht="97.5" customHeight="1" x14ac:dyDescent="0.25">
      <c r="A8" s="16" t="s">
        <v>0</v>
      </c>
      <c r="B8" s="14" t="s">
        <v>97</v>
      </c>
      <c r="C8" s="16" t="s">
        <v>1</v>
      </c>
      <c r="D8" s="16" t="s">
        <v>2</v>
      </c>
      <c r="E8" s="14" t="s">
        <v>33</v>
      </c>
      <c r="F8" s="14" t="s">
        <v>34</v>
      </c>
      <c r="G8" s="17" t="s">
        <v>35</v>
      </c>
      <c r="H8" s="19" t="s">
        <v>98</v>
      </c>
      <c r="I8" s="20" t="s">
        <v>99</v>
      </c>
    </row>
    <row r="9" spans="1:10" ht="31.5" x14ac:dyDescent="0.25">
      <c r="A9" s="12" t="s">
        <v>36</v>
      </c>
      <c r="B9" s="11" t="s">
        <v>37</v>
      </c>
      <c r="C9" s="11" t="s">
        <v>4</v>
      </c>
      <c r="D9" s="11" t="s">
        <v>4</v>
      </c>
      <c r="E9" s="11" t="s">
        <v>50</v>
      </c>
      <c r="F9" s="11" t="s">
        <v>3</v>
      </c>
      <c r="G9" s="6">
        <v>16699.930039999999</v>
      </c>
      <c r="H9" s="6">
        <v>4975.5462299999999</v>
      </c>
      <c r="I9" s="21">
        <f>SUM(H9/G9*100)</f>
        <v>29.793814812891277</v>
      </c>
    </row>
    <row r="10" spans="1:10" x14ac:dyDescent="0.25">
      <c r="A10" s="1" t="s">
        <v>5</v>
      </c>
      <c r="B10" s="14" t="s">
        <v>37</v>
      </c>
      <c r="C10" s="14" t="s">
        <v>6</v>
      </c>
      <c r="D10" s="14" t="s">
        <v>4</v>
      </c>
      <c r="E10" s="14" t="s">
        <v>50</v>
      </c>
      <c r="F10" s="14" t="s">
        <v>3</v>
      </c>
      <c r="G10" s="2">
        <f>SUM(G11+G16+G30+G36)</f>
        <v>4907.8</v>
      </c>
      <c r="H10" s="2">
        <f>SUM(H11+H16+H30+H36)</f>
        <v>2739.8147499999995</v>
      </c>
      <c r="I10" s="21">
        <f t="shared" ref="I10:I82" si="0">SUM(H10/G10*100)</f>
        <v>55.825721300786491</v>
      </c>
    </row>
    <row r="11" spans="1:10" ht="37.5" customHeight="1" x14ac:dyDescent="0.25">
      <c r="A11" s="1" t="s">
        <v>32</v>
      </c>
      <c r="B11" s="14" t="s">
        <v>37</v>
      </c>
      <c r="C11" s="14" t="s">
        <v>6</v>
      </c>
      <c r="D11" s="14" t="s">
        <v>12</v>
      </c>
      <c r="E11" s="14" t="s">
        <v>50</v>
      </c>
      <c r="F11" s="14" t="s">
        <v>3</v>
      </c>
      <c r="G11" s="2">
        <f t="shared" ref="G11:G14" si="1">SUM(G12)</f>
        <v>723.1</v>
      </c>
      <c r="H11" s="2">
        <f t="shared" ref="H11:H14" si="2">SUM(H12)</f>
        <v>397.29390999999998</v>
      </c>
      <c r="I11" s="21">
        <f t="shared" si="0"/>
        <v>54.943148942055032</v>
      </c>
      <c r="J11" s="22"/>
    </row>
    <row r="12" spans="1:10" s="8" customFormat="1" ht="33.75" customHeight="1" x14ac:dyDescent="0.25">
      <c r="A12" s="7" t="s">
        <v>76</v>
      </c>
      <c r="B12" s="13" t="s">
        <v>37</v>
      </c>
      <c r="C12" s="13" t="s">
        <v>6</v>
      </c>
      <c r="D12" s="13" t="s">
        <v>12</v>
      </c>
      <c r="E12" s="13" t="s">
        <v>51</v>
      </c>
      <c r="F12" s="13" t="s">
        <v>3</v>
      </c>
      <c r="G12" s="2">
        <f t="shared" si="1"/>
        <v>723.1</v>
      </c>
      <c r="H12" s="2">
        <f t="shared" si="2"/>
        <v>397.29390999999998</v>
      </c>
      <c r="I12" s="21">
        <f t="shared" si="0"/>
        <v>54.943148942055032</v>
      </c>
    </row>
    <row r="13" spans="1:10" ht="45" customHeight="1" x14ac:dyDescent="0.25">
      <c r="A13" s="7" t="s">
        <v>18</v>
      </c>
      <c r="B13" s="14" t="s">
        <v>37</v>
      </c>
      <c r="C13" s="13" t="s">
        <v>6</v>
      </c>
      <c r="D13" s="13" t="s">
        <v>12</v>
      </c>
      <c r="E13" s="13" t="s">
        <v>52</v>
      </c>
      <c r="F13" s="13" t="s">
        <v>3</v>
      </c>
      <c r="G13" s="2">
        <f t="shared" si="1"/>
        <v>723.1</v>
      </c>
      <c r="H13" s="2">
        <f t="shared" si="2"/>
        <v>397.29390999999998</v>
      </c>
      <c r="I13" s="21">
        <f t="shared" si="0"/>
        <v>54.943148942055032</v>
      </c>
    </row>
    <row r="14" spans="1:10" ht="18.75" customHeight="1" x14ac:dyDescent="0.25">
      <c r="A14" s="7" t="s">
        <v>86</v>
      </c>
      <c r="B14" s="14" t="s">
        <v>37</v>
      </c>
      <c r="C14" s="13" t="s">
        <v>6</v>
      </c>
      <c r="D14" s="13" t="s">
        <v>12</v>
      </c>
      <c r="E14" s="13" t="s">
        <v>53</v>
      </c>
      <c r="F14" s="13" t="s">
        <v>3</v>
      </c>
      <c r="G14" s="2">
        <f t="shared" si="1"/>
        <v>723.1</v>
      </c>
      <c r="H14" s="2">
        <f t="shared" si="2"/>
        <v>397.29390999999998</v>
      </c>
      <c r="I14" s="21">
        <f t="shared" si="0"/>
        <v>54.943148942055032</v>
      </c>
    </row>
    <row r="15" spans="1:10" ht="49.5" customHeight="1" x14ac:dyDescent="0.25">
      <c r="A15" s="1" t="s">
        <v>9</v>
      </c>
      <c r="B15" s="14" t="s">
        <v>37</v>
      </c>
      <c r="C15" s="14" t="s">
        <v>6</v>
      </c>
      <c r="D15" s="14" t="s">
        <v>12</v>
      </c>
      <c r="E15" s="14" t="s">
        <v>54</v>
      </c>
      <c r="F15" s="14" t="s">
        <v>10</v>
      </c>
      <c r="G15" s="2">
        <v>723.1</v>
      </c>
      <c r="H15" s="2">
        <v>397.29390999999998</v>
      </c>
      <c r="I15" s="21">
        <f t="shared" si="0"/>
        <v>54.943148942055032</v>
      </c>
    </row>
    <row r="16" spans="1:10" ht="49.5" customHeight="1" x14ac:dyDescent="0.25">
      <c r="A16" s="1" t="s">
        <v>7</v>
      </c>
      <c r="B16" s="14" t="s">
        <v>37</v>
      </c>
      <c r="C16" s="14" t="s">
        <v>6</v>
      </c>
      <c r="D16" s="14" t="s">
        <v>8</v>
      </c>
      <c r="E16" s="14" t="s">
        <v>50</v>
      </c>
      <c r="F16" s="14" t="s">
        <v>3</v>
      </c>
      <c r="G16" s="2">
        <f>SUM(G17)</f>
        <v>3070.9000000000005</v>
      </c>
      <c r="H16" s="2">
        <f t="shared" ref="H16" si="3">SUM(H17)</f>
        <v>2013.9476599999998</v>
      </c>
      <c r="I16" s="21">
        <f t="shared" si="0"/>
        <v>65.581675078967066</v>
      </c>
    </row>
    <row r="17" spans="1:9" ht="33" customHeight="1" x14ac:dyDescent="0.25">
      <c r="A17" s="7" t="s">
        <v>76</v>
      </c>
      <c r="B17" s="13" t="s">
        <v>37</v>
      </c>
      <c r="C17" s="13" t="s">
        <v>6</v>
      </c>
      <c r="D17" s="13" t="s">
        <v>8</v>
      </c>
      <c r="E17" s="13" t="s">
        <v>51</v>
      </c>
      <c r="F17" s="13" t="s">
        <v>3</v>
      </c>
      <c r="G17" s="15">
        <f>SUM(G18+G23)</f>
        <v>3070.9000000000005</v>
      </c>
      <c r="H17" s="15">
        <f>SUM(H18+H23)</f>
        <v>2013.9476599999998</v>
      </c>
      <c r="I17" s="21">
        <f t="shared" si="0"/>
        <v>65.581675078967066</v>
      </c>
    </row>
    <row r="18" spans="1:9" ht="51.75" customHeight="1" x14ac:dyDescent="0.25">
      <c r="A18" s="7" t="s">
        <v>18</v>
      </c>
      <c r="B18" s="13" t="s">
        <v>37</v>
      </c>
      <c r="C18" s="13" t="s">
        <v>6</v>
      </c>
      <c r="D18" s="13" t="s">
        <v>8</v>
      </c>
      <c r="E18" s="13" t="s">
        <v>52</v>
      </c>
      <c r="F18" s="13" t="s">
        <v>3</v>
      </c>
      <c r="G18" s="15">
        <f>G19</f>
        <v>3069.5600000000004</v>
      </c>
      <c r="H18" s="15">
        <f t="shared" ref="H18" si="4">H19</f>
        <v>2012.6076599999999</v>
      </c>
      <c r="I18" s="21">
        <f t="shared" si="0"/>
        <v>65.566649943314331</v>
      </c>
    </row>
    <row r="19" spans="1:9" x14ac:dyDescent="0.25">
      <c r="A19" s="7" t="s">
        <v>85</v>
      </c>
      <c r="B19" s="13" t="s">
        <v>37</v>
      </c>
      <c r="C19" s="13" t="s">
        <v>6</v>
      </c>
      <c r="D19" s="13" t="s">
        <v>8</v>
      </c>
      <c r="E19" s="13" t="s">
        <v>55</v>
      </c>
      <c r="F19" s="13" t="s">
        <v>3</v>
      </c>
      <c r="G19" s="15">
        <f>SUM(G22+G21+G20)</f>
        <v>3069.5600000000004</v>
      </c>
      <c r="H19" s="15">
        <f>SUM(H20:H22)</f>
        <v>2012.6076599999999</v>
      </c>
      <c r="I19" s="21">
        <f t="shared" si="0"/>
        <v>65.566649943314331</v>
      </c>
    </row>
    <row r="20" spans="1:9" ht="63" customHeight="1" x14ac:dyDescent="0.25">
      <c r="A20" s="7" t="s">
        <v>9</v>
      </c>
      <c r="B20" s="13" t="s">
        <v>37</v>
      </c>
      <c r="C20" s="13" t="s">
        <v>6</v>
      </c>
      <c r="D20" s="13" t="s">
        <v>8</v>
      </c>
      <c r="E20" s="13" t="s">
        <v>55</v>
      </c>
      <c r="F20" s="13" t="s">
        <v>10</v>
      </c>
      <c r="G20" s="15">
        <v>2699.8</v>
      </c>
      <c r="H20" s="15">
        <v>1827.44085</v>
      </c>
      <c r="I20" s="21">
        <f t="shared" si="0"/>
        <v>67.688008370990431</v>
      </c>
    </row>
    <row r="21" spans="1:9" ht="31.5" x14ac:dyDescent="0.25">
      <c r="A21" s="7" t="s">
        <v>45</v>
      </c>
      <c r="B21" s="13" t="s">
        <v>37</v>
      </c>
      <c r="C21" s="13" t="s">
        <v>6</v>
      </c>
      <c r="D21" s="13" t="s">
        <v>8</v>
      </c>
      <c r="E21" s="13" t="s">
        <v>55</v>
      </c>
      <c r="F21" s="13" t="s">
        <v>11</v>
      </c>
      <c r="G21" s="15">
        <v>346.66</v>
      </c>
      <c r="H21" s="15">
        <v>175.55381</v>
      </c>
      <c r="I21" s="21">
        <f t="shared" si="0"/>
        <v>50.641495990307504</v>
      </c>
    </row>
    <row r="22" spans="1:9" x14ac:dyDescent="0.25">
      <c r="A22" s="7" t="s">
        <v>13</v>
      </c>
      <c r="B22" s="13" t="s">
        <v>37</v>
      </c>
      <c r="C22" s="13" t="s">
        <v>6</v>
      </c>
      <c r="D22" s="13" t="s">
        <v>8</v>
      </c>
      <c r="E22" s="13" t="s">
        <v>55</v>
      </c>
      <c r="F22" s="13" t="s">
        <v>14</v>
      </c>
      <c r="G22" s="15">
        <v>23.1</v>
      </c>
      <c r="H22" s="15">
        <v>9.6129999999999995</v>
      </c>
      <c r="I22" s="21">
        <f t="shared" si="0"/>
        <v>41.614718614718612</v>
      </c>
    </row>
    <row r="23" spans="1:9" ht="24.75" customHeight="1" x14ac:dyDescent="0.25">
      <c r="A23" s="38" t="s">
        <v>87</v>
      </c>
      <c r="B23" s="27" t="s">
        <v>37</v>
      </c>
      <c r="C23" s="27" t="s">
        <v>6</v>
      </c>
      <c r="D23" s="27" t="s">
        <v>8</v>
      </c>
      <c r="E23" s="27" t="s">
        <v>91</v>
      </c>
      <c r="F23" s="27" t="s">
        <v>3</v>
      </c>
      <c r="G23" s="30">
        <v>1.34</v>
      </c>
      <c r="H23" s="2">
        <v>1.34</v>
      </c>
      <c r="I23" s="21">
        <f t="shared" si="0"/>
        <v>100</v>
      </c>
    </row>
    <row r="24" spans="1:9" ht="50.25" customHeight="1" x14ac:dyDescent="0.25">
      <c r="A24" s="31" t="s">
        <v>88</v>
      </c>
      <c r="B24" s="27" t="s">
        <v>37</v>
      </c>
      <c r="C24" s="27" t="s">
        <v>6</v>
      </c>
      <c r="D24" s="27" t="s">
        <v>8</v>
      </c>
      <c r="E24" s="27" t="s">
        <v>92</v>
      </c>
      <c r="F24" s="27" t="s">
        <v>3</v>
      </c>
      <c r="G24" s="30">
        <v>0.54</v>
      </c>
      <c r="H24" s="15">
        <v>0.54</v>
      </c>
      <c r="I24" s="21">
        <f t="shared" si="0"/>
        <v>100</v>
      </c>
    </row>
    <row r="25" spans="1:9" ht="19.5" customHeight="1" x14ac:dyDescent="0.25">
      <c r="A25" s="31" t="s">
        <v>89</v>
      </c>
      <c r="B25" s="27" t="s">
        <v>37</v>
      </c>
      <c r="C25" s="27" t="s">
        <v>6</v>
      </c>
      <c r="D25" s="27" t="s">
        <v>8</v>
      </c>
      <c r="E25" s="27" t="s">
        <v>92</v>
      </c>
      <c r="F25" s="27" t="s">
        <v>90</v>
      </c>
      <c r="G25" s="15">
        <v>0.54</v>
      </c>
      <c r="H25" s="15">
        <v>0.54</v>
      </c>
      <c r="I25" s="21">
        <f t="shared" si="0"/>
        <v>100</v>
      </c>
    </row>
    <row r="26" spans="1:9" ht="19.5" customHeight="1" x14ac:dyDescent="0.25">
      <c r="A26" s="31" t="s">
        <v>115</v>
      </c>
      <c r="B26" s="27" t="s">
        <v>37</v>
      </c>
      <c r="C26" s="27" t="s">
        <v>6</v>
      </c>
      <c r="D26" s="27" t="s">
        <v>8</v>
      </c>
      <c r="E26" s="27" t="s">
        <v>116</v>
      </c>
      <c r="F26" s="27" t="s">
        <v>3</v>
      </c>
      <c r="G26" s="30">
        <v>0.6</v>
      </c>
      <c r="H26" s="15">
        <v>0.6</v>
      </c>
      <c r="I26" s="21">
        <f t="shared" si="0"/>
        <v>100</v>
      </c>
    </row>
    <row r="27" spans="1:9" ht="19.5" customHeight="1" x14ac:dyDescent="0.25">
      <c r="A27" s="31" t="s">
        <v>89</v>
      </c>
      <c r="B27" s="27" t="s">
        <v>37</v>
      </c>
      <c r="C27" s="27" t="s">
        <v>6</v>
      </c>
      <c r="D27" s="27" t="s">
        <v>8</v>
      </c>
      <c r="E27" s="27" t="s">
        <v>116</v>
      </c>
      <c r="F27" s="27" t="s">
        <v>90</v>
      </c>
      <c r="G27" s="30">
        <v>0.6</v>
      </c>
      <c r="H27" s="15">
        <v>0.6</v>
      </c>
      <c r="I27" s="21">
        <f t="shared" si="0"/>
        <v>100</v>
      </c>
    </row>
    <row r="28" spans="1:9" ht="31.5" x14ac:dyDescent="0.25">
      <c r="A28" s="31" t="s">
        <v>117</v>
      </c>
      <c r="B28" s="27" t="s">
        <v>37</v>
      </c>
      <c r="C28" s="27" t="s">
        <v>6</v>
      </c>
      <c r="D28" s="27" t="s">
        <v>8</v>
      </c>
      <c r="E28" s="27" t="s">
        <v>118</v>
      </c>
      <c r="F28" s="27" t="s">
        <v>3</v>
      </c>
      <c r="G28" s="30">
        <v>0.2</v>
      </c>
      <c r="H28" s="30">
        <v>0.2</v>
      </c>
      <c r="I28" s="21">
        <f t="shared" si="0"/>
        <v>100</v>
      </c>
    </row>
    <row r="29" spans="1:9" ht="21" customHeight="1" x14ac:dyDescent="0.25">
      <c r="A29" s="31" t="s">
        <v>89</v>
      </c>
      <c r="B29" s="27" t="s">
        <v>37</v>
      </c>
      <c r="C29" s="27" t="s">
        <v>6</v>
      </c>
      <c r="D29" s="27" t="s">
        <v>8</v>
      </c>
      <c r="E29" s="27" t="s">
        <v>118</v>
      </c>
      <c r="F29" s="27" t="s">
        <v>90</v>
      </c>
      <c r="G29" s="30">
        <v>0.2</v>
      </c>
      <c r="H29" s="30">
        <v>0.2</v>
      </c>
      <c r="I29" s="21">
        <f t="shared" si="0"/>
        <v>100</v>
      </c>
    </row>
    <row r="30" spans="1:9" x14ac:dyDescent="0.25">
      <c r="A30" s="7" t="s">
        <v>20</v>
      </c>
      <c r="B30" s="13" t="s">
        <v>37</v>
      </c>
      <c r="C30" s="13" t="s">
        <v>6</v>
      </c>
      <c r="D30" s="13" t="s">
        <v>21</v>
      </c>
      <c r="E30" s="13" t="s">
        <v>50</v>
      </c>
      <c r="F30" s="13" t="s">
        <v>3</v>
      </c>
      <c r="G30" s="15">
        <v>5</v>
      </c>
      <c r="H30" s="15">
        <v>0</v>
      </c>
      <c r="I30" s="21">
        <f t="shared" si="0"/>
        <v>0</v>
      </c>
    </row>
    <row r="31" spans="1:9" ht="32.25" customHeight="1" x14ac:dyDescent="0.25">
      <c r="A31" s="7" t="s">
        <v>40</v>
      </c>
      <c r="B31" s="13" t="s">
        <v>37</v>
      </c>
      <c r="C31" s="13" t="s">
        <v>6</v>
      </c>
      <c r="D31" s="13" t="s">
        <v>21</v>
      </c>
      <c r="E31" s="13" t="s">
        <v>51</v>
      </c>
      <c r="F31" s="13" t="s">
        <v>3</v>
      </c>
      <c r="G31" s="15">
        <v>5</v>
      </c>
      <c r="H31" s="15">
        <v>0</v>
      </c>
      <c r="I31" s="21">
        <f t="shared" si="0"/>
        <v>0</v>
      </c>
    </row>
    <row r="32" spans="1:9" ht="17.25" customHeight="1" x14ac:dyDescent="0.25">
      <c r="A32" s="7" t="s">
        <v>20</v>
      </c>
      <c r="B32" s="13" t="s">
        <v>37</v>
      </c>
      <c r="C32" s="13" t="s">
        <v>6</v>
      </c>
      <c r="D32" s="13" t="s">
        <v>21</v>
      </c>
      <c r="E32" s="13" t="s">
        <v>56</v>
      </c>
      <c r="F32" s="13" t="s">
        <v>3</v>
      </c>
      <c r="G32" s="15">
        <v>5</v>
      </c>
      <c r="H32" s="15">
        <v>0</v>
      </c>
      <c r="I32" s="21">
        <f t="shared" si="0"/>
        <v>0</v>
      </c>
    </row>
    <row r="33" spans="1:9" ht="17.45" customHeight="1" x14ac:dyDescent="0.25">
      <c r="A33" s="7" t="s">
        <v>78</v>
      </c>
      <c r="B33" s="13" t="s">
        <v>37</v>
      </c>
      <c r="C33" s="13" t="s">
        <v>6</v>
      </c>
      <c r="D33" s="13" t="s">
        <v>21</v>
      </c>
      <c r="E33" s="13" t="s">
        <v>79</v>
      </c>
      <c r="F33" s="13" t="s">
        <v>3</v>
      </c>
      <c r="G33" s="15">
        <v>5</v>
      </c>
      <c r="H33" s="15">
        <v>0</v>
      </c>
      <c r="I33" s="21">
        <f t="shared" si="0"/>
        <v>0</v>
      </c>
    </row>
    <row r="34" spans="1:9" ht="18" customHeight="1" x14ac:dyDescent="0.25">
      <c r="A34" s="7" t="s">
        <v>41</v>
      </c>
      <c r="B34" s="13" t="s">
        <v>37</v>
      </c>
      <c r="C34" s="13" t="s">
        <v>6</v>
      </c>
      <c r="D34" s="13" t="s">
        <v>21</v>
      </c>
      <c r="E34" s="13" t="s">
        <v>57</v>
      </c>
      <c r="F34" s="13" t="s">
        <v>3</v>
      </c>
      <c r="G34" s="15">
        <v>5</v>
      </c>
      <c r="H34" s="15">
        <v>0</v>
      </c>
      <c r="I34" s="21">
        <f t="shared" si="0"/>
        <v>0</v>
      </c>
    </row>
    <row r="35" spans="1:9" x14ac:dyDescent="0.25">
      <c r="A35" s="7" t="s">
        <v>13</v>
      </c>
      <c r="B35" s="13" t="s">
        <v>37</v>
      </c>
      <c r="C35" s="13" t="s">
        <v>6</v>
      </c>
      <c r="D35" s="13" t="s">
        <v>21</v>
      </c>
      <c r="E35" s="13" t="s">
        <v>57</v>
      </c>
      <c r="F35" s="13" t="s">
        <v>14</v>
      </c>
      <c r="G35" s="15">
        <v>5</v>
      </c>
      <c r="H35" s="15">
        <v>0</v>
      </c>
      <c r="I35" s="21">
        <f t="shared" si="0"/>
        <v>0</v>
      </c>
    </row>
    <row r="36" spans="1:9" x14ac:dyDescent="0.25">
      <c r="A36" s="7" t="s">
        <v>24</v>
      </c>
      <c r="B36" s="13" t="s">
        <v>37</v>
      </c>
      <c r="C36" s="13" t="s">
        <v>6</v>
      </c>
      <c r="D36" s="13" t="s">
        <v>23</v>
      </c>
      <c r="E36" s="13" t="s">
        <v>50</v>
      </c>
      <c r="F36" s="13" t="s">
        <v>3</v>
      </c>
      <c r="G36" s="15">
        <f>SUM(G37)</f>
        <v>1108.8</v>
      </c>
      <c r="H36" s="15">
        <f t="shared" ref="H36" si="5">SUM(H37)</f>
        <v>328.57318000000004</v>
      </c>
      <c r="I36" s="21">
        <f t="shared" si="0"/>
        <v>29.633223304473312</v>
      </c>
    </row>
    <row r="37" spans="1:9" ht="33.75" customHeight="1" x14ac:dyDescent="0.25">
      <c r="A37" s="7" t="s">
        <v>76</v>
      </c>
      <c r="B37" s="13" t="s">
        <v>37</v>
      </c>
      <c r="C37" s="13" t="s">
        <v>6</v>
      </c>
      <c r="D37" s="13" t="s">
        <v>23</v>
      </c>
      <c r="E37" s="13" t="s">
        <v>51</v>
      </c>
      <c r="F37" s="13" t="s">
        <v>3</v>
      </c>
      <c r="G37" s="15">
        <f>SUM(G38+G41)</f>
        <v>1108.8</v>
      </c>
      <c r="H37" s="15">
        <f t="shared" ref="H37" si="6">SUM(H38+H41)</f>
        <v>328.57318000000004</v>
      </c>
      <c r="I37" s="21">
        <f t="shared" si="0"/>
        <v>29.633223304473312</v>
      </c>
    </row>
    <row r="38" spans="1:9" ht="19.5" customHeight="1" x14ac:dyDescent="0.25">
      <c r="A38" s="7" t="s">
        <v>96</v>
      </c>
      <c r="B38" s="13" t="s">
        <v>37</v>
      </c>
      <c r="C38" s="13" t="s">
        <v>6</v>
      </c>
      <c r="D38" s="13" t="s">
        <v>23</v>
      </c>
      <c r="E38" s="13" t="s">
        <v>58</v>
      </c>
      <c r="F38" s="13" t="s">
        <v>3</v>
      </c>
      <c r="G38" s="2">
        <f>SUM(G39)</f>
        <v>513.79999999999995</v>
      </c>
      <c r="H38" s="2">
        <f t="shared" ref="H38:H39" si="7">SUM(H39)</f>
        <v>326.65318000000002</v>
      </c>
      <c r="I38" s="21">
        <f t="shared" si="0"/>
        <v>63.575940054495931</v>
      </c>
    </row>
    <row r="39" spans="1:9" ht="33.75" customHeight="1" x14ac:dyDescent="0.25">
      <c r="A39" s="7" t="s">
        <v>42</v>
      </c>
      <c r="B39" s="13" t="s">
        <v>37</v>
      </c>
      <c r="C39" s="13" t="s">
        <v>6</v>
      </c>
      <c r="D39" s="13" t="s">
        <v>23</v>
      </c>
      <c r="E39" s="13" t="s">
        <v>80</v>
      </c>
      <c r="F39" s="13" t="s">
        <v>3</v>
      </c>
      <c r="G39" s="2">
        <f>SUM(G40)</f>
        <v>513.79999999999995</v>
      </c>
      <c r="H39" s="2">
        <f t="shared" si="7"/>
        <v>326.65318000000002</v>
      </c>
      <c r="I39" s="21">
        <f t="shared" si="0"/>
        <v>63.575940054495931</v>
      </c>
    </row>
    <row r="40" spans="1:9" ht="63" customHeight="1" x14ac:dyDescent="0.25">
      <c r="A40" s="7" t="s">
        <v>9</v>
      </c>
      <c r="B40" s="13" t="s">
        <v>37</v>
      </c>
      <c r="C40" s="13" t="s">
        <v>6</v>
      </c>
      <c r="D40" s="13" t="s">
        <v>23</v>
      </c>
      <c r="E40" s="13" t="s">
        <v>80</v>
      </c>
      <c r="F40" s="13" t="s">
        <v>10</v>
      </c>
      <c r="G40" s="15">
        <v>513.79999999999995</v>
      </c>
      <c r="H40" s="15">
        <v>326.65318000000002</v>
      </c>
      <c r="I40" s="21">
        <f t="shared" si="0"/>
        <v>63.575940054495931</v>
      </c>
    </row>
    <row r="41" spans="1:9" s="8" customFormat="1" ht="30" customHeight="1" x14ac:dyDescent="0.25">
      <c r="A41" s="1" t="s">
        <v>83</v>
      </c>
      <c r="B41" s="13" t="s">
        <v>37</v>
      </c>
      <c r="C41" s="13" t="s">
        <v>6</v>
      </c>
      <c r="D41" s="13" t="s">
        <v>23</v>
      </c>
      <c r="E41" s="13" t="s">
        <v>84</v>
      </c>
      <c r="F41" s="13" t="s">
        <v>3</v>
      </c>
      <c r="G41" s="15">
        <f>SUM(G42:G43)</f>
        <v>595</v>
      </c>
      <c r="H41" s="15">
        <f t="shared" ref="H41" si="8">SUM(H42:H43)</f>
        <v>1.92</v>
      </c>
      <c r="I41" s="21">
        <f t="shared" si="0"/>
        <v>0.32268907563025212</v>
      </c>
    </row>
    <row r="42" spans="1:9" s="8" customFormat="1" ht="20.25" customHeight="1" x14ac:dyDescent="0.25">
      <c r="A42" s="1" t="s">
        <v>13</v>
      </c>
      <c r="B42" s="13" t="s">
        <v>37</v>
      </c>
      <c r="C42" s="13" t="s">
        <v>6</v>
      </c>
      <c r="D42" s="13" t="s">
        <v>23</v>
      </c>
      <c r="E42" s="13" t="s">
        <v>84</v>
      </c>
      <c r="F42" s="13" t="s">
        <v>14</v>
      </c>
      <c r="G42" s="15">
        <v>5</v>
      </c>
      <c r="H42" s="15">
        <v>1.92</v>
      </c>
      <c r="I42" s="21">
        <f t="shared" si="0"/>
        <v>38.4</v>
      </c>
    </row>
    <row r="43" spans="1:9" s="8" customFormat="1" ht="29.25" customHeight="1" x14ac:dyDescent="0.25">
      <c r="A43" s="7" t="s">
        <v>46</v>
      </c>
      <c r="B43" s="13" t="s">
        <v>37</v>
      </c>
      <c r="C43" s="13" t="s">
        <v>6</v>
      </c>
      <c r="D43" s="13" t="s">
        <v>23</v>
      </c>
      <c r="E43" s="13" t="s">
        <v>84</v>
      </c>
      <c r="F43" s="13" t="s">
        <v>11</v>
      </c>
      <c r="G43" s="15">
        <v>590</v>
      </c>
      <c r="H43" s="15">
        <v>0</v>
      </c>
      <c r="I43" s="21">
        <f t="shared" si="0"/>
        <v>0</v>
      </c>
    </row>
    <row r="44" spans="1:9" x14ac:dyDescent="0.25">
      <c r="A44" s="7" t="s">
        <v>25</v>
      </c>
      <c r="B44" s="13" t="s">
        <v>37</v>
      </c>
      <c r="C44" s="13" t="s">
        <v>12</v>
      </c>
      <c r="D44" s="13" t="s">
        <v>4</v>
      </c>
      <c r="E44" s="13" t="s">
        <v>50</v>
      </c>
      <c r="F44" s="13" t="s">
        <v>3</v>
      </c>
      <c r="G44" s="15">
        <f t="shared" ref="G44:G47" si="9">SUM(G45)</f>
        <v>156.19999999999999</v>
      </c>
      <c r="H44" s="15">
        <f t="shared" ref="H44:H47" si="10">SUM(H45)</f>
        <v>64.155029999999996</v>
      </c>
      <c r="I44" s="21">
        <f t="shared" si="0"/>
        <v>41.072362355953906</v>
      </c>
    </row>
    <row r="45" spans="1:9" ht="15" customHeight="1" x14ac:dyDescent="0.25">
      <c r="A45" s="7" t="s">
        <v>26</v>
      </c>
      <c r="B45" s="13" t="s">
        <v>37</v>
      </c>
      <c r="C45" s="13" t="s">
        <v>12</v>
      </c>
      <c r="D45" s="13" t="s">
        <v>17</v>
      </c>
      <c r="E45" s="13" t="s">
        <v>50</v>
      </c>
      <c r="F45" s="13" t="s">
        <v>3</v>
      </c>
      <c r="G45" s="15">
        <f t="shared" si="9"/>
        <v>156.19999999999999</v>
      </c>
      <c r="H45" s="15">
        <f t="shared" si="10"/>
        <v>64.155029999999996</v>
      </c>
      <c r="I45" s="21">
        <f t="shared" si="0"/>
        <v>41.072362355953906</v>
      </c>
    </row>
    <row r="46" spans="1:9" ht="33.75" customHeight="1" x14ac:dyDescent="0.25">
      <c r="A46" s="7" t="s">
        <v>40</v>
      </c>
      <c r="B46" s="13" t="s">
        <v>37</v>
      </c>
      <c r="C46" s="13" t="s">
        <v>12</v>
      </c>
      <c r="D46" s="13" t="s">
        <v>17</v>
      </c>
      <c r="E46" s="13" t="s">
        <v>51</v>
      </c>
      <c r="F46" s="13" t="s">
        <v>3</v>
      </c>
      <c r="G46" s="15">
        <f t="shared" si="9"/>
        <v>156.19999999999999</v>
      </c>
      <c r="H46" s="15">
        <f t="shared" si="10"/>
        <v>64.155029999999996</v>
      </c>
      <c r="I46" s="21">
        <f t="shared" si="0"/>
        <v>41.072362355953906</v>
      </c>
    </row>
    <row r="47" spans="1:9" ht="54.75" customHeight="1" x14ac:dyDescent="0.25">
      <c r="A47" s="7" t="s">
        <v>66</v>
      </c>
      <c r="B47" s="13" t="s">
        <v>37</v>
      </c>
      <c r="C47" s="13" t="s">
        <v>12</v>
      </c>
      <c r="D47" s="13" t="s">
        <v>17</v>
      </c>
      <c r="E47" s="13" t="s">
        <v>59</v>
      </c>
      <c r="F47" s="13" t="s">
        <v>3</v>
      </c>
      <c r="G47" s="15">
        <f t="shared" si="9"/>
        <v>156.19999999999999</v>
      </c>
      <c r="H47" s="15">
        <f t="shared" si="10"/>
        <v>64.155029999999996</v>
      </c>
      <c r="I47" s="21">
        <f t="shared" si="0"/>
        <v>41.072362355953906</v>
      </c>
    </row>
    <row r="48" spans="1:9" ht="65.25" customHeight="1" x14ac:dyDescent="0.25">
      <c r="A48" s="7" t="s">
        <v>9</v>
      </c>
      <c r="B48" s="13" t="s">
        <v>37</v>
      </c>
      <c r="C48" s="13" t="s">
        <v>12</v>
      </c>
      <c r="D48" s="13" t="s">
        <v>17</v>
      </c>
      <c r="E48" s="13" t="s">
        <v>59</v>
      </c>
      <c r="F48" s="13" t="s">
        <v>10</v>
      </c>
      <c r="G48" s="15">
        <v>156.19999999999999</v>
      </c>
      <c r="H48" s="15">
        <v>64.155029999999996</v>
      </c>
      <c r="I48" s="21">
        <f t="shared" si="0"/>
        <v>41.072362355953906</v>
      </c>
    </row>
    <row r="49" spans="1:15" ht="18" customHeight="1" x14ac:dyDescent="0.25">
      <c r="A49" s="7" t="s">
        <v>27</v>
      </c>
      <c r="B49" s="13" t="s">
        <v>37</v>
      </c>
      <c r="C49" s="13" t="s">
        <v>17</v>
      </c>
      <c r="D49" s="13" t="s">
        <v>4</v>
      </c>
      <c r="E49" s="13" t="s">
        <v>50</v>
      </c>
      <c r="F49" s="13" t="s">
        <v>3</v>
      </c>
      <c r="G49" s="15">
        <v>2857.86319</v>
      </c>
      <c r="H49" s="2">
        <v>1463.6411599999999</v>
      </c>
      <c r="I49" s="21">
        <f t="shared" si="0"/>
        <v>51.214528572307195</v>
      </c>
    </row>
    <row r="50" spans="1:15" ht="65.25" customHeight="1" x14ac:dyDescent="0.25">
      <c r="A50" s="7" t="s">
        <v>82</v>
      </c>
      <c r="B50" s="13" t="s">
        <v>37</v>
      </c>
      <c r="C50" s="13" t="s">
        <v>17</v>
      </c>
      <c r="D50" s="13" t="s">
        <v>16</v>
      </c>
      <c r="E50" s="13" t="s">
        <v>50</v>
      </c>
      <c r="F50" s="13" t="s">
        <v>3</v>
      </c>
      <c r="G50" s="2">
        <v>2857.86319</v>
      </c>
      <c r="H50" s="2">
        <v>1463.6411599999999</v>
      </c>
      <c r="I50" s="21">
        <f t="shared" si="0"/>
        <v>51.214528572307195</v>
      </c>
    </row>
    <row r="51" spans="1:15" s="8" customFormat="1" ht="35.25" customHeight="1" x14ac:dyDescent="0.25">
      <c r="A51" s="7" t="s">
        <v>43</v>
      </c>
      <c r="B51" s="13" t="s">
        <v>37</v>
      </c>
      <c r="C51" s="13" t="s">
        <v>17</v>
      </c>
      <c r="D51" s="13" t="s">
        <v>16</v>
      </c>
      <c r="E51" s="13" t="s">
        <v>60</v>
      </c>
      <c r="F51" s="13" t="s">
        <v>3</v>
      </c>
      <c r="G51" s="2">
        <v>2857.86319</v>
      </c>
      <c r="H51" s="2">
        <v>1463.6411599999999</v>
      </c>
      <c r="I51" s="21">
        <f t="shared" si="0"/>
        <v>51.214528572307195</v>
      </c>
    </row>
    <row r="52" spans="1:15" ht="21" customHeight="1" x14ac:dyDescent="0.25">
      <c r="A52" s="7" t="s">
        <v>15</v>
      </c>
      <c r="B52" s="13" t="s">
        <v>37</v>
      </c>
      <c r="C52" s="13" t="s">
        <v>17</v>
      </c>
      <c r="D52" s="13" t="s">
        <v>16</v>
      </c>
      <c r="E52" s="13" t="s">
        <v>61</v>
      </c>
      <c r="F52" s="13" t="s">
        <v>3</v>
      </c>
      <c r="G52" s="15">
        <v>2857.86319</v>
      </c>
      <c r="H52" s="15">
        <f t="shared" ref="H49:H52" si="11">SUM(H53)</f>
        <v>1417.5589600000001</v>
      </c>
      <c r="I52" s="21">
        <f t="shared" si="0"/>
        <v>49.602058102718352</v>
      </c>
    </row>
    <row r="53" spans="1:15" ht="34.5" customHeight="1" x14ac:dyDescent="0.25">
      <c r="A53" s="7" t="s">
        <v>67</v>
      </c>
      <c r="B53" s="13" t="s">
        <v>37</v>
      </c>
      <c r="C53" s="13" t="s">
        <v>17</v>
      </c>
      <c r="D53" s="13" t="s">
        <v>16</v>
      </c>
      <c r="E53" s="13" t="s">
        <v>65</v>
      </c>
      <c r="F53" s="13" t="s">
        <v>3</v>
      </c>
      <c r="G53" s="15">
        <f>SUM(G54:G55)</f>
        <v>2257.86319</v>
      </c>
      <c r="H53" s="15">
        <f t="shared" ref="H53" si="12">SUM(H54:H55)</f>
        <v>1417.5589600000001</v>
      </c>
      <c r="I53" s="21">
        <f t="shared" si="0"/>
        <v>62.783208755885688</v>
      </c>
    </row>
    <row r="54" spans="1:15" ht="66" customHeight="1" x14ac:dyDescent="0.25">
      <c r="A54" s="7" t="s">
        <v>9</v>
      </c>
      <c r="B54" s="13" t="s">
        <v>37</v>
      </c>
      <c r="C54" s="13" t="s">
        <v>17</v>
      </c>
      <c r="D54" s="13" t="s">
        <v>16</v>
      </c>
      <c r="E54" s="13" t="s">
        <v>65</v>
      </c>
      <c r="F54" s="13" t="s">
        <v>10</v>
      </c>
      <c r="G54" s="15">
        <v>2144</v>
      </c>
      <c r="H54" s="15">
        <v>1365.15842</v>
      </c>
      <c r="I54" s="21">
        <f t="shared" si="0"/>
        <v>63.673433768656714</v>
      </c>
    </row>
    <row r="55" spans="1:15" ht="17.25" customHeight="1" x14ac:dyDescent="0.25">
      <c r="A55" s="34" t="s">
        <v>77</v>
      </c>
      <c r="B55" s="13" t="s">
        <v>37</v>
      </c>
      <c r="C55" s="13" t="s">
        <v>17</v>
      </c>
      <c r="D55" s="13" t="s">
        <v>16</v>
      </c>
      <c r="E55" s="13" t="s">
        <v>65</v>
      </c>
      <c r="F55" s="13" t="s">
        <v>3</v>
      </c>
      <c r="G55" s="15">
        <f>SUM(G56)</f>
        <v>113.86319</v>
      </c>
      <c r="H55" s="15">
        <f t="shared" ref="H55" si="13">SUM(H56)</f>
        <v>52.400539999999999</v>
      </c>
      <c r="I55" s="21">
        <f t="shared" si="0"/>
        <v>46.020614739495699</v>
      </c>
      <c r="O55" s="7"/>
    </row>
    <row r="56" spans="1:15" ht="30" customHeight="1" x14ac:dyDescent="0.25">
      <c r="A56" s="7" t="s">
        <v>46</v>
      </c>
      <c r="B56" s="13" t="s">
        <v>37</v>
      </c>
      <c r="C56" s="13" t="s">
        <v>17</v>
      </c>
      <c r="D56" s="13" t="s">
        <v>16</v>
      </c>
      <c r="E56" s="13" t="s">
        <v>65</v>
      </c>
      <c r="F56" s="13" t="s">
        <v>11</v>
      </c>
      <c r="G56" s="15">
        <v>113.86319</v>
      </c>
      <c r="H56" s="15">
        <v>52.400539999999999</v>
      </c>
      <c r="I56" s="21">
        <f t="shared" si="0"/>
        <v>46.020614739495699</v>
      </c>
    </row>
    <row r="57" spans="1:15" ht="30" customHeight="1" x14ac:dyDescent="0.25">
      <c r="A57" s="7" t="s">
        <v>122</v>
      </c>
      <c r="B57" s="13" t="s">
        <v>37</v>
      </c>
      <c r="C57" s="13" t="s">
        <v>17</v>
      </c>
      <c r="D57" s="13" t="s">
        <v>121</v>
      </c>
      <c r="E57" s="13" t="s">
        <v>123</v>
      </c>
      <c r="F57" s="13" t="s">
        <v>3</v>
      </c>
      <c r="G57" s="15">
        <v>600</v>
      </c>
      <c r="H57" s="15">
        <v>46.0822</v>
      </c>
      <c r="I57" s="21">
        <f t="shared" ref="I57:I58" si="14">SUM(H57/G57*100)</f>
        <v>7.680366666666667</v>
      </c>
    </row>
    <row r="58" spans="1:15" ht="30" customHeight="1" x14ac:dyDescent="0.25">
      <c r="A58" s="7" t="s">
        <v>47</v>
      </c>
      <c r="B58" s="13" t="s">
        <v>37</v>
      </c>
      <c r="C58" s="13" t="s">
        <v>17</v>
      </c>
      <c r="D58" s="13" t="s">
        <v>121</v>
      </c>
      <c r="E58" s="13" t="s">
        <v>123</v>
      </c>
      <c r="F58" s="13" t="s">
        <v>11</v>
      </c>
      <c r="G58" s="15">
        <v>600</v>
      </c>
      <c r="H58" s="15">
        <v>46.0822</v>
      </c>
      <c r="I58" s="21">
        <f t="shared" si="14"/>
        <v>7.680366666666667</v>
      </c>
    </row>
    <row r="59" spans="1:15" ht="18" customHeight="1" x14ac:dyDescent="0.25">
      <c r="A59" s="7" t="s">
        <v>38</v>
      </c>
      <c r="B59" s="13" t="s">
        <v>37</v>
      </c>
      <c r="C59" s="13" t="s">
        <v>8</v>
      </c>
      <c r="D59" s="13" t="s">
        <v>4</v>
      </c>
      <c r="E59" s="13" t="s">
        <v>50</v>
      </c>
      <c r="F59" s="13" t="s">
        <v>3</v>
      </c>
      <c r="G59" s="15">
        <v>8214.2768500000002</v>
      </c>
      <c r="H59" s="15">
        <f>SUM(H60+H69)</f>
        <v>325.41971000000001</v>
      </c>
      <c r="I59" s="21">
        <f t="shared" si="0"/>
        <v>3.9616355272953818</v>
      </c>
    </row>
    <row r="60" spans="1:15" x14ac:dyDescent="0.25">
      <c r="A60" s="34" t="s">
        <v>28</v>
      </c>
      <c r="B60" s="13" t="s">
        <v>37</v>
      </c>
      <c r="C60" s="13" t="s">
        <v>8</v>
      </c>
      <c r="D60" s="13" t="s">
        <v>19</v>
      </c>
      <c r="E60" s="13" t="s">
        <v>50</v>
      </c>
      <c r="F60" s="13" t="s">
        <v>3</v>
      </c>
      <c r="G60" s="15">
        <v>8174.2768500000002</v>
      </c>
      <c r="H60" s="15">
        <f t="shared" ref="H60:H66" si="15">SUM(H61)</f>
        <v>305.41971000000001</v>
      </c>
      <c r="I60" s="21">
        <f t="shared" si="0"/>
        <v>3.7363514302797314</v>
      </c>
    </row>
    <row r="61" spans="1:15" s="8" customFormat="1" ht="33.75" customHeight="1" x14ac:dyDescent="0.25">
      <c r="A61" s="7" t="s">
        <v>44</v>
      </c>
      <c r="B61" s="13" t="s">
        <v>37</v>
      </c>
      <c r="C61" s="13" t="s">
        <v>8</v>
      </c>
      <c r="D61" s="13" t="s">
        <v>19</v>
      </c>
      <c r="E61" s="13" t="s">
        <v>60</v>
      </c>
      <c r="F61" s="13" t="s">
        <v>3</v>
      </c>
      <c r="G61" s="15">
        <v>8174.2768500000002</v>
      </c>
      <c r="H61" s="15">
        <f t="shared" si="15"/>
        <v>305.41971000000001</v>
      </c>
      <c r="I61" s="21">
        <f t="shared" si="0"/>
        <v>3.7363514302797314</v>
      </c>
    </row>
    <row r="62" spans="1:15" ht="20.25" customHeight="1" x14ac:dyDescent="0.25">
      <c r="A62" s="7" t="s">
        <v>15</v>
      </c>
      <c r="B62" s="13" t="s">
        <v>37</v>
      </c>
      <c r="C62" s="13" t="s">
        <v>8</v>
      </c>
      <c r="D62" s="13" t="s">
        <v>19</v>
      </c>
      <c r="E62" s="13" t="s">
        <v>61</v>
      </c>
      <c r="F62" s="13" t="s">
        <v>3</v>
      </c>
      <c r="G62" s="15">
        <f t="shared" ref="G60:G62" si="16">SUM(G63)</f>
        <v>1964.77685</v>
      </c>
      <c r="H62" s="15">
        <f t="shared" si="15"/>
        <v>305.41971000000001</v>
      </c>
      <c r="I62" s="21">
        <f t="shared" ref="I62:I64" si="17">SUM(H62/G62*100)</f>
        <v>15.544753084809606</v>
      </c>
    </row>
    <row r="63" spans="1:15" ht="18" customHeight="1" x14ac:dyDescent="0.25">
      <c r="A63" s="7" t="s">
        <v>29</v>
      </c>
      <c r="B63" s="13" t="s">
        <v>37</v>
      </c>
      <c r="C63" s="13" t="s">
        <v>8</v>
      </c>
      <c r="D63" s="13" t="s">
        <v>19</v>
      </c>
      <c r="E63" s="13" t="s">
        <v>62</v>
      </c>
      <c r="F63" s="13" t="s">
        <v>3</v>
      </c>
      <c r="G63" s="15">
        <f>SUM(G64)</f>
        <v>1964.77685</v>
      </c>
      <c r="H63" s="15">
        <f>SUM(H64)</f>
        <v>305.41971000000001</v>
      </c>
      <c r="I63" s="21">
        <f t="shared" si="17"/>
        <v>15.544753084809606</v>
      </c>
    </row>
    <row r="64" spans="1:15" ht="31.5" x14ac:dyDescent="0.25">
      <c r="A64" s="7" t="s">
        <v>46</v>
      </c>
      <c r="B64" s="13" t="s">
        <v>37</v>
      </c>
      <c r="C64" s="13" t="s">
        <v>8</v>
      </c>
      <c r="D64" s="13" t="s">
        <v>19</v>
      </c>
      <c r="E64" s="13" t="s">
        <v>62</v>
      </c>
      <c r="F64" s="13" t="s">
        <v>11</v>
      </c>
      <c r="G64" s="15">
        <v>1964.77685</v>
      </c>
      <c r="H64" s="15">
        <v>305.41971000000001</v>
      </c>
      <c r="I64" s="21">
        <f t="shared" si="17"/>
        <v>15.544753084809606</v>
      </c>
    </row>
    <row r="65" spans="1:9" ht="74.25" customHeight="1" x14ac:dyDescent="0.25">
      <c r="A65" s="37" t="s">
        <v>120</v>
      </c>
      <c r="B65" s="32" t="s">
        <v>37</v>
      </c>
      <c r="C65" s="32" t="s">
        <v>8</v>
      </c>
      <c r="D65" s="32" t="s">
        <v>19</v>
      </c>
      <c r="E65" s="32" t="s">
        <v>125</v>
      </c>
      <c r="F65" s="27" t="s">
        <v>3</v>
      </c>
      <c r="G65" s="30">
        <v>6148</v>
      </c>
      <c r="H65" s="15">
        <f t="shared" si="15"/>
        <v>0</v>
      </c>
      <c r="I65" s="21">
        <f t="shared" si="0"/>
        <v>0</v>
      </c>
    </row>
    <row r="66" spans="1:9" ht="42.75" customHeight="1" x14ac:dyDescent="0.25">
      <c r="A66" s="7" t="s">
        <v>46</v>
      </c>
      <c r="B66" s="32" t="s">
        <v>37</v>
      </c>
      <c r="C66" s="32" t="s">
        <v>8</v>
      </c>
      <c r="D66" s="32" t="s">
        <v>19</v>
      </c>
      <c r="E66" s="32" t="s">
        <v>125</v>
      </c>
      <c r="F66" s="27" t="s">
        <v>11</v>
      </c>
      <c r="G66" s="30">
        <v>6148</v>
      </c>
      <c r="H66" s="15">
        <f t="shared" si="15"/>
        <v>0</v>
      </c>
      <c r="I66" s="21">
        <f t="shared" si="0"/>
        <v>0</v>
      </c>
    </row>
    <row r="67" spans="1:9" ht="60" x14ac:dyDescent="0.25">
      <c r="A67" s="33" t="s">
        <v>120</v>
      </c>
      <c r="B67" s="32" t="s">
        <v>37</v>
      </c>
      <c r="C67" s="32" t="s">
        <v>8</v>
      </c>
      <c r="D67" s="32" t="s">
        <v>19</v>
      </c>
      <c r="E67" s="32" t="s">
        <v>119</v>
      </c>
      <c r="F67" s="27" t="s">
        <v>3</v>
      </c>
      <c r="G67" s="30">
        <v>61.5</v>
      </c>
      <c r="H67" s="15">
        <v>0</v>
      </c>
      <c r="I67" s="21">
        <f t="shared" si="0"/>
        <v>0</v>
      </c>
    </row>
    <row r="68" spans="1:9" ht="31.5" x14ac:dyDescent="0.25">
      <c r="A68" s="7" t="s">
        <v>46</v>
      </c>
      <c r="B68" s="32" t="s">
        <v>37</v>
      </c>
      <c r="C68" s="32" t="s">
        <v>8</v>
      </c>
      <c r="D68" s="32" t="s">
        <v>19</v>
      </c>
      <c r="E68" s="32" t="s">
        <v>119</v>
      </c>
      <c r="F68" s="27" t="s">
        <v>11</v>
      </c>
      <c r="G68" s="30">
        <v>61.5</v>
      </c>
      <c r="H68" s="15">
        <v>0</v>
      </c>
      <c r="I68" s="21">
        <v>0</v>
      </c>
    </row>
    <row r="69" spans="1:9" ht="21" customHeight="1" x14ac:dyDescent="0.25">
      <c r="A69" s="34" t="s">
        <v>93</v>
      </c>
      <c r="B69" s="13" t="s">
        <v>37</v>
      </c>
      <c r="C69" s="13" t="s">
        <v>8</v>
      </c>
      <c r="D69" s="13" t="s">
        <v>94</v>
      </c>
      <c r="E69" s="13" t="s">
        <v>50</v>
      </c>
      <c r="F69" s="13" t="s">
        <v>3</v>
      </c>
      <c r="G69" s="15">
        <f>SUM(G70)</f>
        <v>40</v>
      </c>
      <c r="H69" s="15">
        <f t="shared" ref="H69:H70" si="18">SUM(H70)</f>
        <v>20</v>
      </c>
      <c r="I69" s="21">
        <f t="shared" si="0"/>
        <v>50</v>
      </c>
    </row>
    <row r="70" spans="1:9" s="8" customFormat="1" ht="36.75" customHeight="1" x14ac:dyDescent="0.25">
      <c r="A70" s="7" t="s">
        <v>44</v>
      </c>
      <c r="B70" s="13" t="s">
        <v>37</v>
      </c>
      <c r="C70" s="13" t="s">
        <v>8</v>
      </c>
      <c r="D70" s="13" t="s">
        <v>94</v>
      </c>
      <c r="E70" s="13" t="s">
        <v>60</v>
      </c>
      <c r="F70" s="13" t="s">
        <v>3</v>
      </c>
      <c r="G70" s="15">
        <f>SUM(G71)</f>
        <v>40</v>
      </c>
      <c r="H70" s="15">
        <f t="shared" si="18"/>
        <v>20</v>
      </c>
      <c r="I70" s="21">
        <f t="shared" si="0"/>
        <v>50</v>
      </c>
    </row>
    <row r="71" spans="1:9" ht="19.5" customHeight="1" x14ac:dyDescent="0.25">
      <c r="A71" s="7" t="s">
        <v>95</v>
      </c>
      <c r="B71" s="13" t="s">
        <v>37</v>
      </c>
      <c r="C71" s="13" t="s">
        <v>8</v>
      </c>
      <c r="D71" s="13" t="s">
        <v>94</v>
      </c>
      <c r="E71" s="13" t="s">
        <v>103</v>
      </c>
      <c r="F71" s="13" t="s">
        <v>3</v>
      </c>
      <c r="G71" s="15">
        <v>40</v>
      </c>
      <c r="H71" s="15">
        <v>20</v>
      </c>
      <c r="I71" s="21">
        <f t="shared" si="0"/>
        <v>50</v>
      </c>
    </row>
    <row r="72" spans="1:9" ht="31.5" x14ac:dyDescent="0.25">
      <c r="A72" s="7" t="s">
        <v>46</v>
      </c>
      <c r="B72" s="13" t="s">
        <v>37</v>
      </c>
      <c r="C72" s="13" t="s">
        <v>8</v>
      </c>
      <c r="D72" s="13" t="s">
        <v>94</v>
      </c>
      <c r="E72" s="13" t="s">
        <v>104</v>
      </c>
      <c r="F72" s="13" t="s">
        <v>11</v>
      </c>
      <c r="G72" s="15">
        <v>8.1</v>
      </c>
      <c r="H72" s="15">
        <v>4.05</v>
      </c>
      <c r="I72" s="21">
        <f t="shared" si="0"/>
        <v>50</v>
      </c>
    </row>
    <row r="73" spans="1:9" x14ac:dyDescent="0.25">
      <c r="A73" s="7" t="s">
        <v>95</v>
      </c>
      <c r="B73" s="13" t="s">
        <v>37</v>
      </c>
      <c r="C73" s="13" t="s">
        <v>8</v>
      </c>
      <c r="D73" s="13" t="s">
        <v>94</v>
      </c>
      <c r="E73" s="13" t="s">
        <v>124</v>
      </c>
      <c r="F73" s="13" t="s">
        <v>3</v>
      </c>
      <c r="G73" s="15">
        <v>31.8</v>
      </c>
      <c r="H73" s="15">
        <v>15.9</v>
      </c>
      <c r="I73" s="21">
        <v>50</v>
      </c>
    </row>
    <row r="74" spans="1:9" ht="39" customHeight="1" x14ac:dyDescent="0.25">
      <c r="A74" s="7" t="s">
        <v>46</v>
      </c>
      <c r="B74" s="13" t="s">
        <v>37</v>
      </c>
      <c r="C74" s="13" t="s">
        <v>8</v>
      </c>
      <c r="D74" s="13" t="s">
        <v>94</v>
      </c>
      <c r="E74" s="13" t="s">
        <v>124</v>
      </c>
      <c r="F74" s="13" t="s">
        <v>11</v>
      </c>
      <c r="G74" s="15">
        <v>31.8</v>
      </c>
      <c r="H74" s="15">
        <v>15.9</v>
      </c>
      <c r="I74" s="21">
        <v>50</v>
      </c>
    </row>
    <row r="75" spans="1:9" ht="25.5" customHeight="1" x14ac:dyDescent="0.25">
      <c r="A75" s="7" t="s">
        <v>95</v>
      </c>
      <c r="B75" s="13" t="s">
        <v>37</v>
      </c>
      <c r="C75" s="13" t="s">
        <v>8</v>
      </c>
      <c r="D75" s="13" t="s">
        <v>94</v>
      </c>
      <c r="E75" s="13" t="s">
        <v>105</v>
      </c>
      <c r="F75" s="13" t="s">
        <v>3</v>
      </c>
      <c r="G75" s="15">
        <v>0.1</v>
      </c>
      <c r="H75" s="15">
        <f>SUM(H76)</f>
        <v>0.05</v>
      </c>
      <c r="I75" s="21">
        <f t="shared" si="0"/>
        <v>50</v>
      </c>
    </row>
    <row r="76" spans="1:9" ht="31.5" x14ac:dyDescent="0.25">
      <c r="A76" s="7" t="s">
        <v>46</v>
      </c>
      <c r="B76" s="13" t="s">
        <v>37</v>
      </c>
      <c r="C76" s="13" t="s">
        <v>8</v>
      </c>
      <c r="D76" s="13" t="s">
        <v>94</v>
      </c>
      <c r="E76" s="13" t="s">
        <v>105</v>
      </c>
      <c r="F76" s="13" t="s">
        <v>11</v>
      </c>
      <c r="G76" s="15">
        <v>0.1</v>
      </c>
      <c r="H76" s="15">
        <v>0.05</v>
      </c>
      <c r="I76" s="21">
        <f t="shared" si="0"/>
        <v>50</v>
      </c>
    </row>
    <row r="77" spans="1:9" x14ac:dyDescent="0.25">
      <c r="A77" s="34" t="s">
        <v>30</v>
      </c>
      <c r="B77" s="13" t="s">
        <v>37</v>
      </c>
      <c r="C77" s="13" t="s">
        <v>22</v>
      </c>
      <c r="D77" s="13" t="s">
        <v>4</v>
      </c>
      <c r="E77" s="13" t="s">
        <v>50</v>
      </c>
      <c r="F77" s="13" t="s">
        <v>3</v>
      </c>
      <c r="G77" s="15">
        <f>SUM(G78+G83)</f>
        <v>20</v>
      </c>
      <c r="H77" s="15">
        <f t="shared" ref="H77" si="19">SUM(H78+H83)</f>
        <v>20</v>
      </c>
      <c r="I77" s="21">
        <f t="shared" si="0"/>
        <v>100</v>
      </c>
    </row>
    <row r="78" spans="1:9" x14ac:dyDescent="0.25">
      <c r="A78" s="7" t="s">
        <v>48</v>
      </c>
      <c r="B78" s="13" t="s">
        <v>37</v>
      </c>
      <c r="C78" s="13" t="s">
        <v>22</v>
      </c>
      <c r="D78" s="13" t="s">
        <v>12</v>
      </c>
      <c r="E78" s="13" t="s">
        <v>50</v>
      </c>
      <c r="F78" s="13" t="s">
        <v>3</v>
      </c>
      <c r="G78" s="15">
        <v>20</v>
      </c>
      <c r="H78" s="15">
        <f>SUM(H79)</f>
        <v>20</v>
      </c>
      <c r="I78" s="21">
        <f t="shared" si="0"/>
        <v>100</v>
      </c>
    </row>
    <row r="79" spans="1:9" s="8" customFormat="1" ht="34.5" customHeight="1" x14ac:dyDescent="0.25">
      <c r="A79" s="7" t="s">
        <v>44</v>
      </c>
      <c r="B79" s="13" t="s">
        <v>37</v>
      </c>
      <c r="C79" s="13" t="s">
        <v>22</v>
      </c>
      <c r="D79" s="13" t="s">
        <v>12</v>
      </c>
      <c r="E79" s="13" t="s">
        <v>60</v>
      </c>
      <c r="F79" s="13" t="s">
        <v>3</v>
      </c>
      <c r="G79" s="15">
        <v>20</v>
      </c>
      <c r="H79" s="15">
        <f>SUM(H80)</f>
        <v>20</v>
      </c>
      <c r="I79" s="21">
        <f t="shared" si="0"/>
        <v>100</v>
      </c>
    </row>
    <row r="80" spans="1:9" s="8" customFormat="1" ht="17.25" customHeight="1" x14ac:dyDescent="0.25">
      <c r="A80" s="7" t="s">
        <v>15</v>
      </c>
      <c r="B80" s="13" t="s">
        <v>37</v>
      </c>
      <c r="C80" s="13" t="s">
        <v>22</v>
      </c>
      <c r="D80" s="13" t="s">
        <v>12</v>
      </c>
      <c r="E80" s="13" t="s">
        <v>61</v>
      </c>
      <c r="F80" s="13" t="s">
        <v>3</v>
      </c>
      <c r="G80" s="15">
        <v>20</v>
      </c>
      <c r="H80" s="15">
        <f>SUM(H81)</f>
        <v>20</v>
      </c>
      <c r="I80" s="21">
        <f t="shared" si="0"/>
        <v>100</v>
      </c>
    </row>
    <row r="81" spans="1:9" s="8" customFormat="1" ht="17.25" customHeight="1" x14ac:dyDescent="0.25">
      <c r="A81" s="7" t="s">
        <v>49</v>
      </c>
      <c r="B81" s="13" t="s">
        <v>37</v>
      </c>
      <c r="C81" s="13" t="s">
        <v>22</v>
      </c>
      <c r="D81" s="13" t="s">
        <v>12</v>
      </c>
      <c r="E81" s="13" t="s">
        <v>63</v>
      </c>
      <c r="F81" s="13" t="s">
        <v>3</v>
      </c>
      <c r="G81" s="15">
        <v>20</v>
      </c>
      <c r="H81" s="15">
        <f>SUM(H82)</f>
        <v>20</v>
      </c>
      <c r="I81" s="21">
        <f t="shared" si="0"/>
        <v>100</v>
      </c>
    </row>
    <row r="82" spans="1:9" s="8" customFormat="1" ht="31.5" x14ac:dyDescent="0.25">
      <c r="A82" s="7" t="s">
        <v>47</v>
      </c>
      <c r="B82" s="13" t="s">
        <v>37</v>
      </c>
      <c r="C82" s="13" t="s">
        <v>22</v>
      </c>
      <c r="D82" s="13" t="s">
        <v>12</v>
      </c>
      <c r="E82" s="13" t="s">
        <v>63</v>
      </c>
      <c r="F82" s="13" t="s">
        <v>11</v>
      </c>
      <c r="G82" s="15">
        <v>20</v>
      </c>
      <c r="H82" s="15">
        <v>20</v>
      </c>
      <c r="I82" s="21">
        <f t="shared" si="0"/>
        <v>100</v>
      </c>
    </row>
    <row r="83" spans="1:9" s="8" customFormat="1" hidden="1" x14ac:dyDescent="0.25">
      <c r="A83" s="7" t="s">
        <v>31</v>
      </c>
      <c r="B83" s="13" t="s">
        <v>37</v>
      </c>
      <c r="C83" s="13" t="s">
        <v>22</v>
      </c>
      <c r="D83" s="13" t="s">
        <v>17</v>
      </c>
      <c r="E83" s="13" t="s">
        <v>50</v>
      </c>
      <c r="F83" s="13" t="s">
        <v>3</v>
      </c>
      <c r="G83" s="15">
        <f>SUM(G84)</f>
        <v>0</v>
      </c>
      <c r="H83" s="15">
        <f t="shared" ref="H83:H86" si="20">SUM(H84)</f>
        <v>0</v>
      </c>
      <c r="I83" s="21" t="e">
        <f t="shared" ref="I83:I102" si="21">SUM(H83/G83*100)</f>
        <v>#DIV/0!</v>
      </c>
    </row>
    <row r="84" spans="1:9" s="8" customFormat="1" ht="33.75" hidden="1" customHeight="1" x14ac:dyDescent="0.25">
      <c r="A84" s="7" t="s">
        <v>44</v>
      </c>
      <c r="B84" s="13" t="s">
        <v>37</v>
      </c>
      <c r="C84" s="13" t="s">
        <v>22</v>
      </c>
      <c r="D84" s="13" t="s">
        <v>17</v>
      </c>
      <c r="E84" s="13" t="s">
        <v>60</v>
      </c>
      <c r="F84" s="13" t="s">
        <v>3</v>
      </c>
      <c r="G84" s="15">
        <f>SUM(G85)</f>
        <v>0</v>
      </c>
      <c r="H84" s="15">
        <f t="shared" si="20"/>
        <v>0</v>
      </c>
      <c r="I84" s="21" t="e">
        <f t="shared" si="21"/>
        <v>#DIV/0!</v>
      </c>
    </row>
    <row r="85" spans="1:9" ht="19.5" hidden="1" customHeight="1" x14ac:dyDescent="0.25">
      <c r="A85" s="7" t="s">
        <v>15</v>
      </c>
      <c r="B85" s="13" t="s">
        <v>37</v>
      </c>
      <c r="C85" s="13" t="s">
        <v>22</v>
      </c>
      <c r="D85" s="13" t="s">
        <v>17</v>
      </c>
      <c r="E85" s="13" t="s">
        <v>61</v>
      </c>
      <c r="F85" s="13" t="s">
        <v>3</v>
      </c>
      <c r="G85" s="15">
        <f>SUM(G86)</f>
        <v>0</v>
      </c>
      <c r="H85" s="15">
        <f t="shared" si="20"/>
        <v>0</v>
      </c>
      <c r="I85" s="21" t="e">
        <f t="shared" si="21"/>
        <v>#DIV/0!</v>
      </c>
    </row>
    <row r="86" spans="1:9" ht="17.25" hidden="1" customHeight="1" x14ac:dyDescent="0.25">
      <c r="A86" s="7" t="s">
        <v>39</v>
      </c>
      <c r="B86" s="13" t="s">
        <v>37</v>
      </c>
      <c r="C86" s="13" t="s">
        <v>22</v>
      </c>
      <c r="D86" s="13" t="s">
        <v>17</v>
      </c>
      <c r="E86" s="13" t="s">
        <v>64</v>
      </c>
      <c r="F86" s="13" t="s">
        <v>3</v>
      </c>
      <c r="G86" s="15">
        <f>SUM(G87)</f>
        <v>0</v>
      </c>
      <c r="H86" s="15">
        <f t="shared" si="20"/>
        <v>0</v>
      </c>
      <c r="I86" s="21" t="e">
        <f t="shared" si="21"/>
        <v>#DIV/0!</v>
      </c>
    </row>
    <row r="87" spans="1:9" ht="31.5" hidden="1" x14ac:dyDescent="0.25">
      <c r="A87" s="7" t="s">
        <v>47</v>
      </c>
      <c r="B87" s="13" t="s">
        <v>37</v>
      </c>
      <c r="C87" s="13" t="s">
        <v>22</v>
      </c>
      <c r="D87" s="13" t="s">
        <v>17</v>
      </c>
      <c r="E87" s="13" t="s">
        <v>64</v>
      </c>
      <c r="F87" s="13" t="s">
        <v>11</v>
      </c>
      <c r="G87" s="15">
        <v>0</v>
      </c>
      <c r="H87" s="15">
        <v>0</v>
      </c>
      <c r="I87" s="21" t="e">
        <f t="shared" si="21"/>
        <v>#DIV/0!</v>
      </c>
    </row>
    <row r="88" spans="1:9" s="29" customFormat="1" x14ac:dyDescent="0.25">
      <c r="A88" s="35" t="s">
        <v>106</v>
      </c>
      <c r="B88" s="27" t="s">
        <v>37</v>
      </c>
      <c r="C88" s="28" t="s">
        <v>112</v>
      </c>
      <c r="D88" s="28" t="s">
        <v>4</v>
      </c>
      <c r="E88" s="27" t="s">
        <v>50</v>
      </c>
      <c r="F88" s="28" t="s">
        <v>3</v>
      </c>
      <c r="G88" s="15">
        <v>31.99</v>
      </c>
      <c r="H88" s="15">
        <v>14</v>
      </c>
      <c r="I88" s="21">
        <f t="shared" ref="I88:I96" si="22">SUM(H88/G88*100)</f>
        <v>43.763676148796499</v>
      </c>
    </row>
    <row r="89" spans="1:9" ht="30" x14ac:dyDescent="0.25">
      <c r="A89" s="26" t="s">
        <v>107</v>
      </c>
      <c r="B89" s="27" t="s">
        <v>37</v>
      </c>
      <c r="C89" s="28" t="s">
        <v>112</v>
      </c>
      <c r="D89" s="28" t="s">
        <v>22</v>
      </c>
      <c r="E89" s="27" t="s">
        <v>50</v>
      </c>
      <c r="F89" s="28" t="s">
        <v>3</v>
      </c>
      <c r="G89" s="15">
        <v>31.99</v>
      </c>
      <c r="H89" s="15">
        <v>14</v>
      </c>
      <c r="I89" s="21">
        <f t="shared" si="22"/>
        <v>43.763676148796499</v>
      </c>
    </row>
    <row r="90" spans="1:9" ht="30" x14ac:dyDescent="0.25">
      <c r="A90" s="23" t="s">
        <v>108</v>
      </c>
      <c r="B90" s="27" t="s">
        <v>37</v>
      </c>
      <c r="C90" s="28" t="s">
        <v>112</v>
      </c>
      <c r="D90" s="28" t="s">
        <v>22</v>
      </c>
      <c r="E90" s="28" t="s">
        <v>51</v>
      </c>
      <c r="F90" s="28" t="s">
        <v>3</v>
      </c>
      <c r="G90" s="15">
        <v>31.99</v>
      </c>
      <c r="H90" s="15">
        <v>14</v>
      </c>
      <c r="I90" s="21">
        <f t="shared" si="22"/>
        <v>43.763676148796499</v>
      </c>
    </row>
    <row r="91" spans="1:9" ht="45" x14ac:dyDescent="0.25">
      <c r="A91" s="24" t="s">
        <v>81</v>
      </c>
      <c r="B91" s="27" t="s">
        <v>37</v>
      </c>
      <c r="C91" s="28" t="s">
        <v>112</v>
      </c>
      <c r="D91" s="28" t="s">
        <v>22</v>
      </c>
      <c r="E91" s="28" t="s">
        <v>126</v>
      </c>
      <c r="F91" s="28" t="s">
        <v>3</v>
      </c>
      <c r="G91" s="15">
        <v>31.59</v>
      </c>
      <c r="H91" s="15">
        <v>13.86</v>
      </c>
      <c r="I91" s="21">
        <f t="shared" si="22"/>
        <v>43.874643874643873</v>
      </c>
    </row>
    <row r="92" spans="1:9" ht="30" x14ac:dyDescent="0.25">
      <c r="A92" s="25" t="s">
        <v>109</v>
      </c>
      <c r="B92" s="27" t="s">
        <v>37</v>
      </c>
      <c r="C92" s="28" t="s">
        <v>112</v>
      </c>
      <c r="D92" s="28" t="s">
        <v>22</v>
      </c>
      <c r="E92" s="28" t="s">
        <v>126</v>
      </c>
      <c r="F92" s="28" t="s">
        <v>3</v>
      </c>
      <c r="G92" s="15">
        <v>31.59</v>
      </c>
      <c r="H92" s="15">
        <v>13.86</v>
      </c>
      <c r="I92" s="21">
        <f t="shared" si="22"/>
        <v>43.874643874643873</v>
      </c>
    </row>
    <row r="93" spans="1:9" ht="30" x14ac:dyDescent="0.25">
      <c r="A93" s="26" t="s">
        <v>110</v>
      </c>
      <c r="B93" s="27" t="s">
        <v>37</v>
      </c>
      <c r="C93" s="28" t="s">
        <v>112</v>
      </c>
      <c r="D93" s="28" t="s">
        <v>22</v>
      </c>
      <c r="E93" s="28" t="s">
        <v>126</v>
      </c>
      <c r="F93" s="28" t="s">
        <v>11</v>
      </c>
      <c r="G93" s="36">
        <v>31.59</v>
      </c>
      <c r="H93" s="15">
        <v>13.86</v>
      </c>
      <c r="I93" s="21">
        <f t="shared" si="22"/>
        <v>43.874643874643873</v>
      </c>
    </row>
    <row r="94" spans="1:9" ht="45" x14ac:dyDescent="0.25">
      <c r="A94" s="26" t="s">
        <v>111</v>
      </c>
      <c r="B94" s="27" t="s">
        <v>37</v>
      </c>
      <c r="C94" s="28" t="s">
        <v>112</v>
      </c>
      <c r="D94" s="28" t="s">
        <v>22</v>
      </c>
      <c r="E94" s="28" t="s">
        <v>113</v>
      </c>
      <c r="F94" s="28" t="s">
        <v>3</v>
      </c>
      <c r="G94" s="30">
        <v>0.4</v>
      </c>
      <c r="H94" s="15">
        <v>0.14000000000000001</v>
      </c>
      <c r="I94" s="21">
        <f t="shared" si="22"/>
        <v>35</v>
      </c>
    </row>
    <row r="95" spans="1:9" ht="45" x14ac:dyDescent="0.25">
      <c r="A95" s="25" t="s">
        <v>111</v>
      </c>
      <c r="B95" s="27" t="s">
        <v>37</v>
      </c>
      <c r="C95" s="28" t="s">
        <v>112</v>
      </c>
      <c r="D95" s="28" t="s">
        <v>22</v>
      </c>
      <c r="E95" s="28" t="s">
        <v>114</v>
      </c>
      <c r="F95" s="28" t="s">
        <v>3</v>
      </c>
      <c r="G95" s="30">
        <v>0.4</v>
      </c>
      <c r="H95" s="15">
        <v>0.14000000000000001</v>
      </c>
      <c r="I95" s="21">
        <f t="shared" si="22"/>
        <v>35</v>
      </c>
    </row>
    <row r="96" spans="1:9" ht="30" x14ac:dyDescent="0.25">
      <c r="A96" s="26" t="s">
        <v>110</v>
      </c>
      <c r="B96" s="27" t="s">
        <v>37</v>
      </c>
      <c r="C96" s="28" t="s">
        <v>112</v>
      </c>
      <c r="D96" s="28" t="s">
        <v>22</v>
      </c>
      <c r="E96" s="28" t="s">
        <v>114</v>
      </c>
      <c r="F96" s="28" t="s">
        <v>11</v>
      </c>
      <c r="G96" s="30">
        <v>0.4</v>
      </c>
      <c r="H96" s="15">
        <v>0.14000000000000001</v>
      </c>
      <c r="I96" s="21">
        <f t="shared" si="22"/>
        <v>35</v>
      </c>
    </row>
    <row r="97" spans="1:9" x14ac:dyDescent="0.25">
      <c r="A97" s="34" t="s">
        <v>68</v>
      </c>
      <c r="B97" s="13" t="s">
        <v>37</v>
      </c>
      <c r="C97" s="13" t="s">
        <v>16</v>
      </c>
      <c r="D97" s="13" t="s">
        <v>4</v>
      </c>
      <c r="E97" s="13" t="s">
        <v>50</v>
      </c>
      <c r="F97" s="13" t="s">
        <v>3</v>
      </c>
      <c r="G97" s="15">
        <f>SUM(G98)</f>
        <v>511.8</v>
      </c>
      <c r="H97" s="15">
        <f t="shared" ref="H97:H98" si="23">SUM(H98)</f>
        <v>348.51558</v>
      </c>
      <c r="I97" s="21">
        <f t="shared" si="21"/>
        <v>68.096049237983593</v>
      </c>
    </row>
    <row r="98" spans="1:9" x14ac:dyDescent="0.25">
      <c r="A98" s="7" t="s">
        <v>69</v>
      </c>
      <c r="B98" s="13" t="s">
        <v>37</v>
      </c>
      <c r="C98" s="13" t="s">
        <v>16</v>
      </c>
      <c r="D98" s="13" t="s">
        <v>6</v>
      </c>
      <c r="E98" s="13" t="s">
        <v>50</v>
      </c>
      <c r="F98" s="13" t="s">
        <v>3</v>
      </c>
      <c r="G98" s="15">
        <f>SUM(G99)</f>
        <v>511.8</v>
      </c>
      <c r="H98" s="15">
        <f t="shared" si="23"/>
        <v>348.51558</v>
      </c>
      <c r="I98" s="21">
        <f t="shared" si="21"/>
        <v>68.096049237983593</v>
      </c>
    </row>
    <row r="99" spans="1:9" ht="32.25" customHeight="1" x14ac:dyDescent="0.25">
      <c r="A99" s="7" t="s">
        <v>40</v>
      </c>
      <c r="B99" s="13" t="s">
        <v>37</v>
      </c>
      <c r="C99" s="13" t="s">
        <v>16</v>
      </c>
      <c r="D99" s="13" t="s">
        <v>6</v>
      </c>
      <c r="E99" s="13" t="s">
        <v>51</v>
      </c>
      <c r="F99" s="13" t="s">
        <v>3</v>
      </c>
      <c r="G99" s="15">
        <v>511.8</v>
      </c>
      <c r="H99" s="15">
        <f>SUM(H100)</f>
        <v>348.51558</v>
      </c>
      <c r="I99" s="21">
        <f t="shared" si="21"/>
        <v>68.096049237983593</v>
      </c>
    </row>
    <row r="100" spans="1:9" ht="18" customHeight="1" x14ac:dyDescent="0.25">
      <c r="A100" s="7" t="s">
        <v>70</v>
      </c>
      <c r="B100" s="13" t="s">
        <v>37</v>
      </c>
      <c r="C100" s="13" t="s">
        <v>16</v>
      </c>
      <c r="D100" s="13" t="s">
        <v>6</v>
      </c>
      <c r="E100" s="13" t="s">
        <v>71</v>
      </c>
      <c r="F100" s="13" t="s">
        <v>3</v>
      </c>
      <c r="G100" s="15">
        <v>511.8</v>
      </c>
      <c r="H100" s="15">
        <f>SUM(H101)</f>
        <v>348.51558</v>
      </c>
      <c r="I100" s="21">
        <f t="shared" si="21"/>
        <v>68.096049237983593</v>
      </c>
    </row>
    <row r="101" spans="1:9" x14ac:dyDescent="0.25">
      <c r="A101" s="7" t="s">
        <v>72</v>
      </c>
      <c r="B101" s="13" t="s">
        <v>37</v>
      </c>
      <c r="C101" s="13" t="s">
        <v>16</v>
      </c>
      <c r="D101" s="13" t="s">
        <v>6</v>
      </c>
      <c r="E101" s="13" t="s">
        <v>73</v>
      </c>
      <c r="F101" s="13" t="s">
        <v>3</v>
      </c>
      <c r="G101" s="15">
        <v>511.8</v>
      </c>
      <c r="H101" s="15">
        <f>SUM(H102)</f>
        <v>348.51558</v>
      </c>
      <c r="I101" s="21">
        <f t="shared" si="21"/>
        <v>68.096049237983593</v>
      </c>
    </row>
    <row r="102" spans="1:9" ht="17.45" customHeight="1" x14ac:dyDescent="0.25">
      <c r="A102" s="7" t="s">
        <v>74</v>
      </c>
      <c r="B102" s="13" t="s">
        <v>37</v>
      </c>
      <c r="C102" s="13" t="s">
        <v>16</v>
      </c>
      <c r="D102" s="13" t="s">
        <v>6</v>
      </c>
      <c r="E102" s="13" t="s">
        <v>73</v>
      </c>
      <c r="F102" s="13" t="s">
        <v>75</v>
      </c>
      <c r="G102" s="15">
        <v>511.8</v>
      </c>
      <c r="H102" s="15">
        <v>348.51558</v>
      </c>
      <c r="I102" s="21">
        <f t="shared" si="21"/>
        <v>68.096049237983593</v>
      </c>
    </row>
  </sheetData>
  <mergeCells count="3">
    <mergeCell ref="A6:I6"/>
    <mergeCell ref="A7:I7"/>
    <mergeCell ref="G2:I3"/>
  </mergeCells>
  <phoneticPr fontId="3" type="noConversion"/>
  <printOptions horizontalCentered="1"/>
  <pageMargins left="0" right="0" top="0" bottom="0" header="0.31496062992125984" footer="0.31496062992125984"/>
  <pageSetup paperSize="9" scale="5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Александровна</dc:creator>
  <cp:lastModifiedBy>Пользователь Windows</cp:lastModifiedBy>
  <cp:lastPrinted>2024-07-25T05:33:28Z</cp:lastPrinted>
  <dcterms:created xsi:type="dcterms:W3CDTF">2013-11-17T06:27:08Z</dcterms:created>
  <dcterms:modified xsi:type="dcterms:W3CDTF">2024-07-25T05:34:44Z</dcterms:modified>
</cp:coreProperties>
</file>