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4835" yWindow="75" windowWidth="1389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Лист1!$A$1:$E$79</definedName>
  </definedNames>
  <calcPr calcId="145621"/>
</workbook>
</file>

<file path=xl/calcChain.xml><?xml version="1.0" encoding="utf-8"?>
<calcChain xmlns="http://schemas.openxmlformats.org/spreadsheetml/2006/main">
  <c r="D43" i="1" l="1"/>
  <c r="C79" i="1" l="1"/>
  <c r="C74" i="1" l="1"/>
  <c r="E15" i="1"/>
  <c r="E17" i="1"/>
  <c r="E21" i="1"/>
  <c r="E23" i="1"/>
  <c r="E25" i="1"/>
  <c r="E27" i="1"/>
  <c r="E30" i="1"/>
  <c r="E34" i="1"/>
  <c r="E38" i="1"/>
  <c r="E41" i="1"/>
  <c r="E48" i="1"/>
  <c r="E49" i="1"/>
  <c r="E50" i="1"/>
  <c r="E56" i="1"/>
  <c r="E61" i="1"/>
  <c r="E62" i="1"/>
  <c r="E63" i="1"/>
  <c r="E64" i="1"/>
  <c r="E65" i="1"/>
  <c r="E69" i="1"/>
  <c r="E73" i="1"/>
  <c r="E76" i="1"/>
  <c r="D44" i="1"/>
  <c r="D42" i="1" s="1"/>
  <c r="D40" i="1"/>
  <c r="E40" i="1" s="1"/>
  <c r="D75" i="1"/>
  <c r="D74" i="1" s="1"/>
  <c r="E74" i="1" s="1"/>
  <c r="C75" i="1"/>
  <c r="E75" i="1" l="1"/>
  <c r="D26" i="1"/>
  <c r="E26" i="1" s="1"/>
  <c r="D60" i="1"/>
  <c r="D72" i="1"/>
  <c r="D55" i="1"/>
  <c r="C35" i="1"/>
  <c r="D37" i="1"/>
  <c r="D29" i="1"/>
  <c r="E29" i="1" s="1"/>
  <c r="D33" i="1"/>
  <c r="D24" i="1"/>
  <c r="E24" i="1" s="1"/>
  <c r="D22" i="1"/>
  <c r="E22" i="1" s="1"/>
  <c r="D20" i="1"/>
  <c r="E20" i="1" s="1"/>
  <c r="D77" i="1"/>
  <c r="D68" i="1"/>
  <c r="D16" i="1"/>
  <c r="D14" i="1"/>
  <c r="D32" i="1" l="1"/>
  <c r="E32" i="1" s="1"/>
  <c r="E33" i="1"/>
  <c r="D71" i="1"/>
  <c r="E72" i="1"/>
  <c r="D36" i="1"/>
  <c r="E36" i="1" s="1"/>
  <c r="E37" i="1"/>
  <c r="D59" i="1"/>
  <c r="E59" i="1" s="1"/>
  <c r="E60" i="1"/>
  <c r="D54" i="1"/>
  <c r="E55" i="1"/>
  <c r="D13" i="1"/>
  <c r="D67" i="1"/>
  <c r="D28" i="1"/>
  <c r="D19" i="1"/>
  <c r="C77" i="1"/>
  <c r="C68" i="1"/>
  <c r="C67" i="1" s="1"/>
  <c r="C19" i="1"/>
  <c r="C18" i="1" s="1"/>
  <c r="D18" i="1" l="1"/>
  <c r="E18" i="1" s="1"/>
  <c r="E19" i="1"/>
  <c r="D12" i="1"/>
  <c r="E68" i="1"/>
  <c r="D70" i="1"/>
  <c r="E70" i="1" s="1"/>
  <c r="E71" i="1"/>
  <c r="D47" i="1"/>
  <c r="E54" i="1"/>
  <c r="D66" i="1"/>
  <c r="E66" i="1" s="1"/>
  <c r="E67" i="1"/>
  <c r="E28" i="1"/>
  <c r="C31" i="1"/>
  <c r="E31" i="1" s="1"/>
  <c r="C66" i="1"/>
  <c r="C58" i="1" s="1"/>
  <c r="C16" i="1"/>
  <c r="E16" i="1" s="1"/>
  <c r="C14" i="1"/>
  <c r="D58" i="1" l="1"/>
  <c r="D57" i="1" s="1"/>
  <c r="E57" i="1" s="1"/>
  <c r="D46" i="1"/>
  <c r="E46" i="1" s="1"/>
  <c r="E47" i="1"/>
  <c r="E58" i="1"/>
  <c r="D79" i="1"/>
  <c r="E79" i="1" s="1"/>
  <c r="C13" i="1"/>
  <c r="E13" i="1" s="1"/>
  <c r="E14" i="1"/>
  <c r="C12" i="1"/>
  <c r="C11" i="1" s="1"/>
  <c r="D39" i="1"/>
  <c r="E39" i="1" s="1"/>
  <c r="D35" i="1" l="1"/>
  <c r="E35" i="1" s="1"/>
  <c r="E11" i="1"/>
  <c r="E12" i="1"/>
</calcChain>
</file>

<file path=xl/sharedStrings.xml><?xml version="1.0" encoding="utf-8"?>
<sst xmlns="http://schemas.openxmlformats.org/spreadsheetml/2006/main" count="140" uniqueCount="123">
  <si>
    <t>Код бюджетной классификации</t>
  </si>
  <si>
    <t>Наименование налога (сбора)</t>
  </si>
  <si>
    <t>Налог на доходы физических лиц</t>
  </si>
  <si>
    <t>ВСЕГО ДОХОДОВ</t>
  </si>
  <si>
    <t>000 1 00 00000 00 0000 000</t>
  </si>
  <si>
    <t>НАЛОГИ НА ПРИБЫЛЬ, ДОХОДЫ</t>
  </si>
  <si>
    <t>000 2 00 00000 00 0000 000</t>
  </si>
  <si>
    <t>БЕЗВОЗМЕЗДНЫЕ ПОСТУПЛЕНИЯ</t>
  </si>
  <si>
    <t>000 1 01 00000 00 0000 000</t>
  </si>
  <si>
    <t>000 2 02 00000 00 0000 000</t>
  </si>
  <si>
    <t>000 1 01 02000 01 0000 110</t>
  </si>
  <si>
    <t>812 1 17 05020 02 0000 180</t>
  </si>
  <si>
    <t xml:space="preserve">Прочие неналоговые доходы бюджетов субъектов Российской Федерации </t>
  </si>
  <si>
    <t>000 1 06 00000 00 0000 000</t>
  </si>
  <si>
    <t>НАЛОГИ НА ИМУЩЕСТВО</t>
  </si>
  <si>
    <t>Безвозмездные поступления от других бюджетов бюджетной системы Российской Федерации</t>
  </si>
  <si>
    <t>Налог на имущество физических лиц</t>
  </si>
  <si>
    <t>000 1 06 06000 00 0000 110</t>
  </si>
  <si>
    <t>Земельный налог</t>
  </si>
  <si>
    <t>985 2 02 02999 10 8000 151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</si>
  <si>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</si>
  <si>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000 1 01 02010 01 0000 110</t>
  </si>
  <si>
    <t>182 1 01 02010 01 0000 110</t>
  </si>
  <si>
    <t>НАЛОГОВЫЕ И НЕНАЛОГОВЫЕ ДОХОДЫ</t>
  </si>
  <si>
    <t>000 1 01 02030 01 0000 110</t>
  </si>
  <si>
    <t>Налог на доходы физических лиц с доходов,  полученных физическими лицами 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</si>
  <si>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</si>
  <si>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</si>
  <si>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котрорых исчисление и уплата налога осуществляются в соответствии со статьями 227,227.1 и 228 Налогового кодекса Российской Федерации</t>
  </si>
  <si>
    <t xml:space="preserve">Сумма              (тыс. руб.) </t>
  </si>
  <si>
    <t>000 1 06 06040 00 0000 110</t>
  </si>
  <si>
    <t>Земельный налог с физических лиц</t>
  </si>
  <si>
    <t>Земельный налог с физических лиц, обладащих знмельным учаском, расположенным в границах сельских послений</t>
  </si>
  <si>
    <t>Налог на имущество физических лиц, взимаемый по ставкам, применяемым  к объектам налогообложения, расположенным в границах  сельских поселений</t>
  </si>
  <si>
    <t>Налог на имущество физических лиц, взимаемый по ставкам, применяемым  к объектам налогообложения, расположенным в границах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</si>
  <si>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</si>
  <si>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</si>
  <si>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</si>
  <si>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</si>
  <si>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</si>
  <si>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</si>
  <si>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</si>
  <si>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000 2 02 30000 00 0000 000</t>
  </si>
  <si>
    <t>Доходы получаемые в виде арендной платы, а так же средства от 
продажи права на заключение договора аренды за земли, 
находящиеся в собственности сельских поселений (за исключение 
участков бюджетных и автономных учреждений)</t>
  </si>
  <si>
    <t>000 2 02 35118 00 0000 150</t>
  </si>
  <si>
    <t>000 2 02 10000 00 0000 150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</si>
  <si>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</si>
  <si>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</si>
  <si>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Прочие субсидии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</si>
  <si>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</si>
  <si>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000 111050000 00 0000 000</t>
  </si>
  <si>
    <t>НАЛОГ НА ТОВАРЫ  (РАБОТЫ,УСЛУГИ),РЕАЛИЗУЕМЫЕ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</si>
  <si>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</si>
  <si>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985 2 02 35118 10 0000 150</t>
  </si>
  <si>
    <t>182 10606033 10 0000 110</t>
  </si>
  <si>
    <t>985  10601030 10 0000 110</t>
  </si>
  <si>
    <t>000 2 02 29999 10 0000 150</t>
  </si>
  <si>
    <t>985 2 02 29999 10 0000 150</t>
  </si>
  <si>
    <t>985 2 02 49999 10 0000 150</t>
  </si>
  <si>
    <t>000 2 02  49999 00 0000 150</t>
  </si>
  <si>
    <t>000 1 06 01000 00 0000 000</t>
  </si>
  <si>
    <t>000 1 06 01030 10 0000 110</t>
  </si>
  <si>
    <t>182 1 06 06043 10 0000 110</t>
  </si>
  <si>
    <t>000 1 06 06043 10 0000 110</t>
  </si>
  <si>
    <t>000 2 02 35118 10 0000 150</t>
  </si>
  <si>
    <t>000 2 02 20000 00 0000 150</t>
  </si>
  <si>
    <t>Прочие межбюджетные трансферты</t>
  </si>
  <si>
    <t>000 2 02 40000 00 0000 150</t>
  </si>
  <si>
    <t>000 2 02 10000 00 0000 000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</si>
  <si>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</si>
  <si>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ДОХОДЫ ОТ ИСПОЛЬЗОВАНИЯ ИМУЩЕСТВА.НАХОДЯЩЕГОСЯ В ГОСУДАРСВЕННОЙ И МУНИЦИПАЛЬНОЙ СОБСТВЕННОСТИ</t>
  </si>
  <si>
    <t>Субсидии бюджетам бюджетной системы Российской Федерации (межбюджетные субсидии)</t>
  </si>
  <si>
    <t>Дотации на выравнивание бюджетной обеспеченности</t>
  </si>
  <si>
    <t>985 2 02 16001 10 0000 150</t>
  </si>
  <si>
    <t>985 1 11 05075 10 0000 120</t>
  </si>
  <si>
    <t>000 1 11 05070 00 0000 120</t>
  </si>
  <si>
    <t>Доходы от сдачи в аренду имущества составляющую казну сельского поселения(за исключением земельных участков)</t>
  </si>
  <si>
    <t>Прочие межбюджетные трансферты,передаваемые бюджетам сельских поселений</t>
  </si>
  <si>
    <t xml:space="preserve">Прочие субсидии бюджетам сельских поселений </t>
  </si>
  <si>
    <t xml:space="preserve">                                         Приложение №1</t>
  </si>
  <si>
    <t>000 1 03 00000 00 0000 000</t>
  </si>
  <si>
    <t>000 1 03 02000 01 0000 110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</si>
  <si>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</si>
  <si>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</si>
  <si>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</si>
  <si>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</si>
  <si>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</si>
  <si>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</si>
  <si>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</si>
  <si>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</si>
  <si>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</si>
  <si>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</si>
  <si>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</si>
  <si>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</si>
  <si>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000 10606033 10 0000 110</t>
  </si>
  <si>
    <t>000 1 11 00000 00 0000 110</t>
  </si>
  <si>
    <t>000 1 11 05000 00 0000 110</t>
  </si>
  <si>
    <t>000 1 11 05020 00 0000 110</t>
  </si>
  <si>
    <t>985 1 11 05025 10 0000 110</t>
  </si>
  <si>
    <t xml:space="preserve">Доходы получаемые в виде арендной платы, а так же средства от продажи права на заключение договора аренды за земли, 
находящиеся в собственности сельских поселений (за исключение 
участков бюджетных и автономных учреждений)
</t>
  </si>
  <si>
    <t>Доходы получаемые в виде арендной платы, а так же средства от продажи права на заключение договора аренды за земли, 
находящиеся в собственности сельских поселений (за исключение 
участков бюджетных и автономных учреждений)</t>
  </si>
  <si>
    <t xml:space="preserve"> к постановлению администрации</t>
  </si>
  <si>
    <t xml:space="preserve">             Чеглаковского сельского поселения        </t>
  </si>
  <si>
    <t>Исполнено          (тыс.руб.)</t>
  </si>
  <si>
    <t>% исполнения</t>
  </si>
  <si>
    <t xml:space="preserve">  НАЛОГИ НА СОВОКУПНЫЙ ДОХОД</t>
  </si>
  <si>
    <t xml:space="preserve">  Единый сельскохозяйственный налог</t>
  </si>
  <si>
    <t>000 1 05 00000 00 0000 000</t>
  </si>
  <si>
    <t>000 1 05 03000 01 0000 110</t>
  </si>
  <si>
    <t>182 1 05 03010 01 0000 110</t>
  </si>
  <si>
    <t>Объемы поступления доходов бюджета поселения  по статьям и подстатьям классификации доходов бюджетов за 1 квартал 2024года</t>
  </si>
  <si>
    <t>000 1 08 07000010000 110</t>
  </si>
  <si>
    <t xml:space="preserve">                                         от 22.04.2024г. №44-П</t>
  </si>
  <si>
    <t>000 2 08 00000 00 0000 000</t>
  </si>
  <si>
    <t>912 2 08 05000 10 0000 150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</si>
  <si>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</si>
  <si>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</si>
  <si>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</si>
  <si>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</si>
  <si>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 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</si>
  <si>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000 1 08 07170 01 0000 110</t>
  </si>
  <si>
    <t>985 1 08 07175 01 1000 110</t>
  </si>
  <si>
    <t>000 1 08 07175 01 1000 110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</si>
</sst>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_-* #,##0.00000\ _₽_-;\-* #,##0.00000\ _₽_-;_-* &quot;-&quot;??\ _₽_-;_-@_-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8"/>
      <color rgb="FF000000"/>
      <name val="Arial Cyr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4" fillId="0" borderId="5">
      <alignment horizontal="left" wrapText="1" indent="2"/>
    </xf>
    <xf numFmtId="49" fontId="4" fillId="0" borderId="6">
      <alignment horizontal="center"/>
    </xf>
    <xf numFmtId="43" fontId="7" fillId="0" borderId="0" applyFont="0" applyFill="0" applyBorder="0" applyAlignment="0" applyProtection="0"/>
  </cellStyleXfs>
  <cellXfs count="57">
    <xf numFmtId="0" fontId="0" fillId="0" borderId="0" xfId="0"/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4" fontId="2" fillId="0" borderId="3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0" borderId="3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vertical="top"/>
    </xf>
    <xf numFmtId="0" fontId="5" fillId="0" borderId="1" xfId="1" applyNumberFormat="1" applyFont="1" applyBorder="1" applyProtection="1">
      <alignment horizontal="left" wrapText="1" indent="2"/>
    </xf>
    <xf numFmtId="0" fontId="6" fillId="0" borderId="1" xfId="1" applyNumberFormat="1" applyFont="1" applyBorder="1" applyAlignment="1" applyProtection="1">
      <alignment horizontal="left" vertical="top" wrapText="1"/>
    </xf>
    <xf numFmtId="49" fontId="6" fillId="0" borderId="1" xfId="2" applyNumberFormat="1" applyFont="1" applyBorder="1" applyAlignment="1" applyProtection="1">
      <alignment horizontal="left" vertical="top"/>
    </xf>
    <xf numFmtId="49" fontId="5" fillId="0" borderId="1" xfId="2" applyNumberFormat="1" applyFont="1" applyBorder="1" applyAlignment="1" applyProtection="1">
      <alignment horizontal="left"/>
    </xf>
    <xf numFmtId="165" fontId="1" fillId="0" borderId="3" xfId="3" applyNumberFormat="1" applyFont="1" applyFill="1" applyBorder="1" applyAlignment="1">
      <alignment vertical="top" wrapText="1"/>
    </xf>
    <xf numFmtId="0" fontId="8" fillId="0" borderId="5" xfId="1" applyNumberFormat="1" applyFont="1" applyAlignment="1" applyProtection="1">
      <alignment wrapText="1"/>
    </xf>
    <xf numFmtId="0" fontId="5" fillId="0" borderId="5" xfId="1" applyNumberFormat="1" applyFont="1" applyAlignment="1" applyProtection="1">
      <alignment wrapText="1"/>
    </xf>
    <xf numFmtId="0" fontId="9" fillId="0" borderId="5" xfId="1" applyNumberFormat="1" applyFont="1" applyAlignment="1" applyProtection="1">
      <alignment wrapText="1"/>
    </xf>
    <xf numFmtId="0" fontId="10" fillId="0" borderId="0" xfId="0" applyFont="1" applyFill="1" applyAlignment="1">
      <alignment vertical="top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</cellXfs>
  <cellStyles count="4">
    <cellStyle name="xl30" xfId="1"/>
    <cellStyle name="xl41" xfId="2"/>
    <cellStyle name="Обычный" xfId="0" builtinId="0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1862"/>
  <sheetViews>
    <sheetView tabSelected="1" topLeftCell="A28" zoomScale="77" zoomScaleNormal="77" zoomScaleSheetLayoutView="100" workbookViewId="0">
      <selection activeCell="D43" sqref="D43"/>
    </sheetView>
  </sheetViews>
  <sheetFormatPr defaultRowHeight="15.75" x14ac:dyDescent="0.2"/>
  <cols>
    <col min="1" max="1" width="30.5703125" style="17" customWidth="1"/>
    <col min="2" max="2" width="59.85546875" style="17" customWidth="1"/>
    <col min="3" max="3" width="15" style="19" customWidth="1"/>
    <col min="4" max="4" width="19.7109375" style="17" customWidth="1"/>
    <col min="5" max="6" width="15" style="17" customWidth="1"/>
    <col min="7" max="16384" width="9.140625" style="17"/>
  </cols>
  <sheetData>
    <row r="1" spans="1:5" x14ac:dyDescent="0.2">
      <c r="A1" s="19"/>
      <c r="D1" s="55" t="s">
        <v>79</v>
      </c>
      <c r="E1" s="55"/>
    </row>
    <row r="2" spans="1:5" x14ac:dyDescent="0.2">
      <c r="A2" s="19"/>
      <c r="E2" s="34" t="s">
        <v>101</v>
      </c>
    </row>
    <row r="3" spans="1:5" x14ac:dyDescent="0.2">
      <c r="A3" s="19"/>
      <c r="D3" s="55" t="s">
        <v>102</v>
      </c>
      <c r="E3" s="55"/>
    </row>
    <row r="4" spans="1:5" x14ac:dyDescent="0.2">
      <c r="A4" s="19"/>
      <c r="D4" s="55" t="s">
        <v>112</v>
      </c>
      <c r="E4" s="55"/>
    </row>
    <row r="5" spans="1:5" ht="23.25" customHeight="1" x14ac:dyDescent="0.2">
      <c r="A5" s="19"/>
      <c r="B5" s="20"/>
    </row>
    <row r="6" spans="1:5" ht="41.25" customHeight="1" x14ac:dyDescent="0.2">
      <c r="A6" s="56" t="s">
        <v>110</v>
      </c>
      <c r="B6" s="56"/>
      <c r="C6" s="56"/>
      <c r="D6" s="56"/>
      <c r="E6" s="56"/>
    </row>
    <row r="7" spans="1:5" ht="15" customHeight="1" x14ac:dyDescent="0.2">
      <c r="A7" s="21"/>
    </row>
    <row r="8" spans="1:5" ht="22.5" hidden="1" customHeight="1" x14ac:dyDescent="0.2">
      <c r="A8" s="21"/>
    </row>
    <row r="9" spans="1:5" ht="21" hidden="1" customHeight="1" x14ac:dyDescent="0.2">
      <c r="A9" s="22"/>
    </row>
    <row r="10" spans="1:5" ht="31.5" x14ac:dyDescent="0.2">
      <c r="A10" s="13" t="s">
        <v>0</v>
      </c>
      <c r="B10" s="13" t="s">
        <v>1</v>
      </c>
      <c r="C10" s="13" t="s">
        <v>29</v>
      </c>
      <c r="D10" s="36" t="s">
        <v>103</v>
      </c>
      <c r="E10" s="36" t="s">
        <v>104</v>
      </c>
    </row>
    <row r="11" spans="1:5" ht="18" customHeight="1" x14ac:dyDescent="0.2">
      <c r="A11" s="3" t="s">
        <v>4</v>
      </c>
      <c r="B11" s="7" t="s">
        <v>23</v>
      </c>
      <c r="C11" s="24">
        <f>SUM(C12+C18+C31+C46+C28)</f>
        <v>2399.6</v>
      </c>
      <c r="D11" s="37">
        <v>578.04732000000001</v>
      </c>
      <c r="E11" s="24">
        <f>SUM(D11/C11*100)</f>
        <v>24.089319886647775</v>
      </c>
    </row>
    <row r="12" spans="1:5" ht="21.75" customHeight="1" x14ac:dyDescent="0.2">
      <c r="A12" s="3" t="s">
        <v>8</v>
      </c>
      <c r="B12" s="7" t="s">
        <v>5</v>
      </c>
      <c r="C12" s="24">
        <f>SUM(C13)</f>
        <v>1198.5</v>
      </c>
      <c r="D12" s="37">
        <f>SUM(D13)</f>
        <v>320.09841999999998</v>
      </c>
      <c r="E12" s="24">
        <f t="shared" ref="E12:E74" si="0">SUM(D12/C12*100)</f>
        <v>26.708253650396323</v>
      </c>
    </row>
    <row r="13" spans="1:5" x14ac:dyDescent="0.2">
      <c r="A13" s="1" t="s">
        <v>10</v>
      </c>
      <c r="B13" s="6" t="s">
        <v>2</v>
      </c>
      <c r="C13" s="25">
        <f>SUM(C17+C14)</f>
        <v>1198.5</v>
      </c>
      <c r="D13" s="50">
        <f>SUM(D17+D14)</f>
        <v>320.09841999999998</v>
      </c>
      <c r="E13" s="25">
        <f t="shared" si="0"/>
        <v>26.708253650396323</v>
      </c>
    </row>
    <row r="14" spans="1:5" ht="94.5" x14ac:dyDescent="0.2">
      <c r="A14" s="1" t="s">
        <v>21</v>
      </c>
      <c r="B14" s="6" t="s">
        <v>28</v>
      </c>
      <c r="C14" s="25">
        <f>SUM(C15)</f>
        <v>1196.4000000000001</v>
      </c>
      <c r="D14" s="38">
        <f>SUM(D15)</f>
        <v>319.86442</v>
      </c>
      <c r="E14" s="25">
        <f t="shared" si="0"/>
        <v>26.735575058508861</v>
      </c>
    </row>
    <row r="15" spans="1:5" ht="113.25" customHeight="1" x14ac:dyDescent="0.2">
      <c r="A15" s="1" t="s">
        <v>22</v>
      </c>
      <c r="B15" s="6" t="s">
        <v>28</v>
      </c>
      <c r="C15" s="25">
        <v>1196.4000000000001</v>
      </c>
      <c r="D15" s="38">
        <v>319.86442</v>
      </c>
      <c r="E15" s="25">
        <f t="shared" si="0"/>
        <v>26.735575058508861</v>
      </c>
    </row>
    <row r="16" spans="1:5" ht="66.75" customHeight="1" x14ac:dyDescent="0.2">
      <c r="A16" s="1" t="s">
        <v>24</v>
      </c>
      <c r="B16" s="6" t="s">
        <v>25</v>
      </c>
      <c r="C16" s="25">
        <f>SUM(C17)</f>
        <v>2.1</v>
      </c>
      <c r="D16" s="38">
        <f>SUM(D17)</f>
        <v>0.23400000000000001</v>
      </c>
      <c r="E16" s="25">
        <f t="shared" si="0"/>
        <v>11.142857142857142</v>
      </c>
    </row>
    <row r="17" spans="1:5" ht="47.25" x14ac:dyDescent="0.2">
      <c r="A17" s="1" t="s">
        <v>26</v>
      </c>
      <c r="B17" s="6" t="s">
        <v>27</v>
      </c>
      <c r="C17" s="25">
        <v>2.1</v>
      </c>
      <c r="D17" s="38">
        <v>0.23400000000000001</v>
      </c>
      <c r="E17" s="25">
        <f t="shared" si="0"/>
        <v>11.142857142857142</v>
      </c>
    </row>
    <row r="18" spans="1:5" s="23" customFormat="1" ht="47.25" x14ac:dyDescent="0.2">
      <c r="A18" s="3" t="s">
        <v>80</v>
      </c>
      <c r="B18" s="7" t="s">
        <v>51</v>
      </c>
      <c r="C18" s="24">
        <f>SUM(C19)</f>
        <v>1024.8999999999999</v>
      </c>
      <c r="D18" s="37">
        <f>SUM(D19)</f>
        <v>260.64275999999995</v>
      </c>
      <c r="E18" s="24">
        <f t="shared" si="0"/>
        <v>25.431043028588153</v>
      </c>
    </row>
    <row r="19" spans="1:5" ht="48.75" customHeight="1" x14ac:dyDescent="0.25">
      <c r="A19" s="1" t="s">
        <v>81</v>
      </c>
      <c r="B19" s="6" t="s">
        <v>52</v>
      </c>
      <c r="C19" s="26">
        <f>SUM(C20+C22+C24+C26)</f>
        <v>1024.8999999999999</v>
      </c>
      <c r="D19" s="39">
        <f>SUM(D20+D22+D24+D26)</f>
        <v>260.64275999999995</v>
      </c>
      <c r="E19" s="24">
        <f t="shared" si="0"/>
        <v>25.431043028588153</v>
      </c>
    </row>
    <row r="20" spans="1:5" ht="120.75" customHeight="1" x14ac:dyDescent="0.25">
      <c r="A20" s="1" t="s">
        <v>82</v>
      </c>
      <c r="B20" s="8" t="s">
        <v>83</v>
      </c>
      <c r="C20" s="26">
        <v>534.5</v>
      </c>
      <c r="D20" s="39">
        <f>SUM(D21)</f>
        <v>127.78874999999999</v>
      </c>
      <c r="E20" s="27">
        <f t="shared" si="0"/>
        <v>23.908091674462113</v>
      </c>
    </row>
    <row r="21" spans="1:5" ht="114.75" customHeight="1" x14ac:dyDescent="0.25">
      <c r="A21" s="1" t="s">
        <v>84</v>
      </c>
      <c r="B21" s="8" t="s">
        <v>83</v>
      </c>
      <c r="C21" s="26">
        <v>534.5</v>
      </c>
      <c r="D21" s="39">
        <v>127.78874999999999</v>
      </c>
      <c r="E21" s="25">
        <f t="shared" si="0"/>
        <v>23.908091674462113</v>
      </c>
    </row>
    <row r="22" spans="1:5" ht="143.25" customHeight="1" x14ac:dyDescent="0.25">
      <c r="A22" s="1" t="s">
        <v>85</v>
      </c>
      <c r="B22" s="9" t="s">
        <v>86</v>
      </c>
      <c r="C22" s="26">
        <v>2.5</v>
      </c>
      <c r="D22" s="39">
        <f>SUM(D23)</f>
        <v>0.67235</v>
      </c>
      <c r="E22" s="25">
        <f t="shared" si="0"/>
        <v>26.894000000000002</v>
      </c>
    </row>
    <row r="23" spans="1:5" ht="143.25" customHeight="1" x14ac:dyDescent="0.25">
      <c r="A23" s="1" t="s">
        <v>87</v>
      </c>
      <c r="B23" s="9" t="s">
        <v>86</v>
      </c>
      <c r="C23" s="26">
        <v>2.5</v>
      </c>
      <c r="D23" s="39">
        <v>0.67235</v>
      </c>
      <c r="E23" s="25">
        <f t="shared" si="0"/>
        <v>26.894000000000002</v>
      </c>
    </row>
    <row r="24" spans="1:5" ht="143.25" customHeight="1" x14ac:dyDescent="0.25">
      <c r="A24" s="1" t="s">
        <v>88</v>
      </c>
      <c r="B24" s="9" t="s">
        <v>89</v>
      </c>
      <c r="C24" s="26">
        <v>554.29999999999995</v>
      </c>
      <c r="D24" s="39">
        <f>SUM(D25)</f>
        <v>145.74897999999999</v>
      </c>
      <c r="E24" s="25">
        <f t="shared" si="0"/>
        <v>26.294241385531304</v>
      </c>
    </row>
    <row r="25" spans="1:5" ht="143.25" customHeight="1" x14ac:dyDescent="0.25">
      <c r="A25" s="1" t="s">
        <v>90</v>
      </c>
      <c r="B25" s="9" t="s">
        <v>89</v>
      </c>
      <c r="C25" s="26">
        <v>554.29999999999995</v>
      </c>
      <c r="D25" s="39">
        <v>145.74897999999999</v>
      </c>
      <c r="E25" s="25">
        <f t="shared" si="0"/>
        <v>26.294241385531304</v>
      </c>
    </row>
    <row r="26" spans="1:5" ht="143.25" customHeight="1" x14ac:dyDescent="0.25">
      <c r="A26" s="1" t="s">
        <v>91</v>
      </c>
      <c r="B26" s="9" t="s">
        <v>92</v>
      </c>
      <c r="C26" s="27">
        <v>-66.400000000000006</v>
      </c>
      <c r="D26" s="40">
        <f>SUM(D27)</f>
        <v>-13.56732</v>
      </c>
      <c r="E26" s="25">
        <f t="shared" si="0"/>
        <v>20.432710843373492</v>
      </c>
    </row>
    <row r="27" spans="1:5" ht="143.25" customHeight="1" x14ac:dyDescent="0.25">
      <c r="A27" s="1" t="s">
        <v>93</v>
      </c>
      <c r="B27" s="9" t="s">
        <v>92</v>
      </c>
      <c r="C27" s="27">
        <v>-66.400000000000006</v>
      </c>
      <c r="D27" s="40">
        <v>-13.56732</v>
      </c>
      <c r="E27" s="25">
        <f t="shared" si="0"/>
        <v>20.432710843373492</v>
      </c>
    </row>
    <row r="28" spans="1:5" s="35" customFormat="1" ht="30.75" customHeight="1" x14ac:dyDescent="0.2">
      <c r="A28" s="48" t="s">
        <v>107</v>
      </c>
      <c r="B28" s="47" t="s">
        <v>105</v>
      </c>
      <c r="C28" s="28">
        <v>30</v>
      </c>
      <c r="D28" s="41">
        <f>SUM(D29)</f>
        <v>0</v>
      </c>
      <c r="E28" s="24">
        <f t="shared" si="0"/>
        <v>0</v>
      </c>
    </row>
    <row r="29" spans="1:5" s="35" customFormat="1" ht="22.5" customHeight="1" x14ac:dyDescent="0.25">
      <c r="A29" s="49" t="s">
        <v>108</v>
      </c>
      <c r="B29" s="46" t="s">
        <v>106</v>
      </c>
      <c r="C29" s="29">
        <v>30</v>
      </c>
      <c r="D29" s="42">
        <f>SUM(D30)</f>
        <v>0</v>
      </c>
      <c r="E29" s="25">
        <f t="shared" si="0"/>
        <v>0</v>
      </c>
    </row>
    <row r="30" spans="1:5" s="35" customFormat="1" x14ac:dyDescent="0.25">
      <c r="A30" s="49" t="s">
        <v>109</v>
      </c>
      <c r="B30" s="46" t="s">
        <v>106</v>
      </c>
      <c r="C30" s="29">
        <v>30</v>
      </c>
      <c r="D30" s="42">
        <v>0</v>
      </c>
      <c r="E30" s="25">
        <f t="shared" si="0"/>
        <v>0</v>
      </c>
    </row>
    <row r="31" spans="1:5" ht="30.75" customHeight="1" x14ac:dyDescent="0.2">
      <c r="A31" s="3" t="s">
        <v>13</v>
      </c>
      <c r="B31" s="7" t="s">
        <v>14</v>
      </c>
      <c r="C31" s="24">
        <f>SUM(C32+C35)</f>
        <v>129.4</v>
      </c>
      <c r="D31" s="37">
        <v>-8.2166999999999994</v>
      </c>
      <c r="E31" s="24">
        <f t="shared" si="0"/>
        <v>-6.3498454404945894</v>
      </c>
    </row>
    <row r="32" spans="1:5" ht="22.5" customHeight="1" x14ac:dyDescent="0.2">
      <c r="A32" s="1" t="s">
        <v>60</v>
      </c>
      <c r="B32" s="6" t="s">
        <v>16</v>
      </c>
      <c r="C32" s="25">
        <v>58.4</v>
      </c>
      <c r="D32" s="38">
        <f>SUM(D33)</f>
        <v>4.3479999999999999</v>
      </c>
      <c r="E32" s="25">
        <f t="shared" si="0"/>
        <v>7.4452054794520546</v>
      </c>
    </row>
    <row r="33" spans="1:5" ht="47.25" x14ac:dyDescent="0.2">
      <c r="A33" s="1" t="s">
        <v>61</v>
      </c>
      <c r="B33" s="6" t="s">
        <v>33</v>
      </c>
      <c r="C33" s="25">
        <v>58.4</v>
      </c>
      <c r="D33" s="38">
        <f>SUM(D34)</f>
        <v>4.3479999999999999</v>
      </c>
      <c r="E33" s="25">
        <f t="shared" si="0"/>
        <v>7.4452054794520546</v>
      </c>
    </row>
    <row r="34" spans="1:5" ht="47.25" x14ac:dyDescent="0.2">
      <c r="A34" s="1" t="s">
        <v>55</v>
      </c>
      <c r="B34" s="6" t="s">
        <v>34</v>
      </c>
      <c r="C34" s="25">
        <v>58.4</v>
      </c>
      <c r="D34" s="38">
        <v>4.3479999999999999</v>
      </c>
      <c r="E34" s="25">
        <f t="shared" si="0"/>
        <v>7.4452054794520546</v>
      </c>
    </row>
    <row r="35" spans="1:5" ht="20.25" customHeight="1" x14ac:dyDescent="0.2">
      <c r="A35" s="3" t="s">
        <v>17</v>
      </c>
      <c r="B35" s="7" t="s">
        <v>18</v>
      </c>
      <c r="C35" s="24">
        <f>SUM(C36+C39)</f>
        <v>71</v>
      </c>
      <c r="D35" s="37">
        <f>SUM(D39+D36)</f>
        <v>-12.564699999999998</v>
      </c>
      <c r="E35" s="24">
        <f t="shared" si="0"/>
        <v>-17.69676056338028</v>
      </c>
    </row>
    <row r="36" spans="1:5" s="23" customFormat="1" x14ac:dyDescent="0.2">
      <c r="A36" s="3" t="s">
        <v>30</v>
      </c>
      <c r="B36" s="11" t="s">
        <v>46</v>
      </c>
      <c r="C36" s="28">
        <v>30</v>
      </c>
      <c r="D36" s="41">
        <f>SUM(D37)</f>
        <v>-18.891999999999999</v>
      </c>
      <c r="E36" s="24">
        <f t="shared" si="0"/>
        <v>-62.973333333333336</v>
      </c>
    </row>
    <row r="37" spans="1:5" x14ac:dyDescent="0.2">
      <c r="A37" s="4" t="s">
        <v>94</v>
      </c>
      <c r="B37" s="12" t="s">
        <v>46</v>
      </c>
      <c r="C37" s="29">
        <v>30</v>
      </c>
      <c r="D37" s="42">
        <f>SUM(D38)</f>
        <v>-18.891999999999999</v>
      </c>
      <c r="E37" s="25">
        <f t="shared" si="0"/>
        <v>-62.973333333333336</v>
      </c>
    </row>
    <row r="38" spans="1:5" ht="31.5" x14ac:dyDescent="0.2">
      <c r="A38" s="4" t="s">
        <v>54</v>
      </c>
      <c r="B38" s="9" t="s">
        <v>47</v>
      </c>
      <c r="C38" s="29">
        <v>30</v>
      </c>
      <c r="D38" s="42">
        <v>-18.891999999999999</v>
      </c>
      <c r="E38" s="25">
        <f t="shared" si="0"/>
        <v>-62.973333333333336</v>
      </c>
    </row>
    <row r="39" spans="1:5" x14ac:dyDescent="0.2">
      <c r="A39" s="3" t="s">
        <v>30</v>
      </c>
      <c r="B39" s="7" t="s">
        <v>31</v>
      </c>
      <c r="C39" s="24">
        <v>41</v>
      </c>
      <c r="D39" s="37">
        <f>SUM(D40)</f>
        <v>6.3273000000000001</v>
      </c>
      <c r="E39" s="24">
        <f t="shared" si="0"/>
        <v>15.432439024390243</v>
      </c>
    </row>
    <row r="40" spans="1:5" ht="39.75" customHeight="1" x14ac:dyDescent="0.2">
      <c r="A40" s="1" t="s">
        <v>63</v>
      </c>
      <c r="B40" s="6" t="s">
        <v>32</v>
      </c>
      <c r="C40" s="25">
        <v>41</v>
      </c>
      <c r="D40" s="38">
        <f>SUM(D41)</f>
        <v>6.3273000000000001</v>
      </c>
      <c r="E40" s="25">
        <f t="shared" si="0"/>
        <v>15.432439024390243</v>
      </c>
    </row>
    <row r="41" spans="1:5" s="35" customFormat="1" ht="39.75" customHeight="1" x14ac:dyDescent="0.2">
      <c r="A41" s="2" t="s">
        <v>62</v>
      </c>
      <c r="B41" s="6" t="s">
        <v>32</v>
      </c>
      <c r="C41" s="25">
        <v>41</v>
      </c>
      <c r="D41" s="38">
        <v>6.3273000000000001</v>
      </c>
      <c r="E41" s="25">
        <f t="shared" si="0"/>
        <v>15.432439024390243</v>
      </c>
    </row>
    <row r="42" spans="1:5" s="23" customFormat="1" ht="51.75" customHeight="1" x14ac:dyDescent="0.2">
      <c r="A42" s="2" t="s">
        <v>111</v>
      </c>
      <c r="B42" s="51" t="s">
        <v>117</v>
      </c>
      <c r="C42" s="24">
        <v>0</v>
      </c>
      <c r="D42" s="37">
        <f>SUM(D43)</f>
        <v>0.64488000000000001</v>
      </c>
      <c r="E42" s="24">
        <v>0</v>
      </c>
    </row>
    <row r="43" spans="1:5" s="35" customFormat="1" ht="71.25" customHeight="1" x14ac:dyDescent="0.2">
      <c r="A43" s="2" t="s">
        <v>120</v>
      </c>
      <c r="B43" s="51" t="s">
        <v>118</v>
      </c>
      <c r="C43" s="25">
        <v>0</v>
      </c>
      <c r="D43" s="38">
        <f>SUM(D44)</f>
        <v>0.64488000000000001</v>
      </c>
      <c r="E43" s="24">
        <v>0</v>
      </c>
    </row>
    <row r="44" spans="1:5" s="35" customFormat="1" ht="88.5" customHeight="1" x14ac:dyDescent="0.2">
      <c r="A44" s="2" t="s">
        <v>122</v>
      </c>
      <c r="B44" s="51" t="s">
        <v>119</v>
      </c>
      <c r="C44" s="25">
        <v>0</v>
      </c>
      <c r="D44" s="38">
        <f>SUM(D45)</f>
        <v>0.64488000000000001</v>
      </c>
      <c r="E44" s="24">
        <v>0</v>
      </c>
    </row>
    <row r="45" spans="1:5" ht="93.75" customHeight="1" x14ac:dyDescent="0.2">
      <c r="A45" s="2" t="s">
        <v>121</v>
      </c>
      <c r="B45" s="51" t="s">
        <v>119</v>
      </c>
      <c r="C45" s="25">
        <v>0</v>
      </c>
      <c r="D45" s="38">
        <v>0.64488000000000001</v>
      </c>
      <c r="E45" s="24">
        <v>0</v>
      </c>
    </row>
    <row r="46" spans="1:5" ht="70.5" customHeight="1" x14ac:dyDescent="0.2">
      <c r="A46" s="3" t="s">
        <v>95</v>
      </c>
      <c r="B46" s="5" t="s">
        <v>70</v>
      </c>
      <c r="C46" s="28">
        <v>16.8</v>
      </c>
      <c r="D46" s="41">
        <f>SUM(D47)</f>
        <v>4.8779599999999999</v>
      </c>
      <c r="E46" s="24">
        <f t="shared" si="0"/>
        <v>29.035476190476189</v>
      </c>
    </row>
    <row r="47" spans="1:5" ht="100.5" customHeight="1" x14ac:dyDescent="0.2">
      <c r="A47" s="1" t="s">
        <v>95</v>
      </c>
      <c r="B47" s="14" t="s">
        <v>49</v>
      </c>
      <c r="C47" s="29">
        <v>16.8</v>
      </c>
      <c r="D47" s="42">
        <f>SUM(D51+D54)</f>
        <v>4.8779599999999999</v>
      </c>
      <c r="E47" s="25">
        <f t="shared" si="0"/>
        <v>29.035476190476189</v>
      </c>
    </row>
    <row r="48" spans="1:5" ht="31.5" hidden="1" x14ac:dyDescent="0.2">
      <c r="A48" s="1" t="s">
        <v>50</v>
      </c>
      <c r="B48" s="2" t="s">
        <v>12</v>
      </c>
      <c r="C48" s="29"/>
      <c r="D48" s="42"/>
      <c r="E48" s="24" t="e">
        <f t="shared" si="0"/>
        <v>#DIV/0!</v>
      </c>
    </row>
    <row r="49" spans="1:5" ht="31.5" hidden="1" x14ac:dyDescent="0.2">
      <c r="A49" s="1" t="s">
        <v>11</v>
      </c>
      <c r="B49" s="5" t="s">
        <v>37</v>
      </c>
      <c r="C49" s="28">
        <v>17.5</v>
      </c>
      <c r="D49" s="41">
        <v>17.5</v>
      </c>
      <c r="E49" s="24">
        <f t="shared" si="0"/>
        <v>100</v>
      </c>
    </row>
    <row r="50" spans="1:5" ht="94.5" hidden="1" x14ac:dyDescent="0.2">
      <c r="A50" s="3" t="s">
        <v>36</v>
      </c>
      <c r="B50" s="5" t="s">
        <v>39</v>
      </c>
      <c r="C50" s="28">
        <v>17.5</v>
      </c>
      <c r="D50" s="41">
        <v>17.5</v>
      </c>
      <c r="E50" s="24">
        <f t="shared" si="0"/>
        <v>100</v>
      </c>
    </row>
    <row r="51" spans="1:5" ht="87.75" customHeight="1" x14ac:dyDescent="0.2">
      <c r="A51" s="1" t="s">
        <v>96</v>
      </c>
      <c r="B51" s="2" t="s">
        <v>99</v>
      </c>
      <c r="C51" s="29">
        <v>0</v>
      </c>
      <c r="D51" s="42">
        <v>0.67796000000000001</v>
      </c>
      <c r="E51" s="24">
        <v>0</v>
      </c>
    </row>
    <row r="52" spans="1:5" ht="94.5" x14ac:dyDescent="0.2">
      <c r="A52" s="1" t="s">
        <v>97</v>
      </c>
      <c r="B52" s="2" t="s">
        <v>100</v>
      </c>
      <c r="C52" s="29">
        <v>0</v>
      </c>
      <c r="D52" s="42">
        <v>0.67796000000000001</v>
      </c>
      <c r="E52" s="24">
        <v>0</v>
      </c>
    </row>
    <row r="53" spans="1:5" ht="94.5" x14ac:dyDescent="0.2">
      <c r="A53" s="1" t="s">
        <v>98</v>
      </c>
      <c r="B53" s="2" t="s">
        <v>43</v>
      </c>
      <c r="C53" s="29">
        <v>0</v>
      </c>
      <c r="D53" s="42">
        <v>0.67796000000000001</v>
      </c>
      <c r="E53" s="24">
        <v>0</v>
      </c>
    </row>
    <row r="54" spans="1:5" ht="47.25" x14ac:dyDescent="0.2">
      <c r="A54" s="3" t="s">
        <v>38</v>
      </c>
      <c r="B54" s="5" t="s">
        <v>76</v>
      </c>
      <c r="C54" s="28">
        <v>16.8</v>
      </c>
      <c r="D54" s="41">
        <f>SUM(D55)</f>
        <v>4.2</v>
      </c>
      <c r="E54" s="24">
        <f t="shared" si="0"/>
        <v>25</v>
      </c>
    </row>
    <row r="55" spans="1:5" ht="52.5" customHeight="1" x14ac:dyDescent="0.2">
      <c r="A55" s="1" t="s">
        <v>75</v>
      </c>
      <c r="B55" s="2" t="s">
        <v>76</v>
      </c>
      <c r="C55" s="29">
        <v>16.8</v>
      </c>
      <c r="D55" s="42">
        <f>SUM(D56)</f>
        <v>4.2</v>
      </c>
      <c r="E55" s="25">
        <f t="shared" si="0"/>
        <v>25</v>
      </c>
    </row>
    <row r="56" spans="1:5" ht="51.75" customHeight="1" x14ac:dyDescent="0.2">
      <c r="A56" s="1" t="s">
        <v>74</v>
      </c>
      <c r="B56" s="2" t="s">
        <v>76</v>
      </c>
      <c r="C56" s="29">
        <v>16.8</v>
      </c>
      <c r="D56" s="42">
        <v>4.2</v>
      </c>
      <c r="E56" s="25">
        <f t="shared" si="0"/>
        <v>25</v>
      </c>
    </row>
    <row r="57" spans="1:5" ht="23.25" customHeight="1" x14ac:dyDescent="0.2">
      <c r="A57" s="3" t="s">
        <v>6</v>
      </c>
      <c r="B57" s="5" t="s">
        <v>7</v>
      </c>
      <c r="C57" s="28">
        <v>12104.29</v>
      </c>
      <c r="D57" s="41">
        <f>SUM(D58+D77)</f>
        <v>1452.2854799999998</v>
      </c>
      <c r="E57" s="24">
        <f t="shared" si="0"/>
        <v>11.998105465087169</v>
      </c>
    </row>
    <row r="58" spans="1:5" ht="50.25" customHeight="1" x14ac:dyDescent="0.2">
      <c r="A58" s="3" t="s">
        <v>9</v>
      </c>
      <c r="B58" s="7" t="s">
        <v>15</v>
      </c>
      <c r="C58" s="24">
        <f>SUM(C59+C66+C70+C74)</f>
        <v>12104.29</v>
      </c>
      <c r="D58" s="37">
        <f>SUM(D59+D66+D70+D74)</f>
        <v>1468.8550299999997</v>
      </c>
      <c r="E58" s="24">
        <f t="shared" si="0"/>
        <v>12.134995361148812</v>
      </c>
    </row>
    <row r="59" spans="1:5" s="23" customFormat="1" ht="37.5" customHeight="1" x14ac:dyDescent="0.2">
      <c r="A59" s="3" t="s">
        <v>68</v>
      </c>
      <c r="B59" s="7" t="s">
        <v>40</v>
      </c>
      <c r="C59" s="24">
        <v>4509.2</v>
      </c>
      <c r="D59" s="43">
        <f>SUM(D60)</f>
        <v>1127.0999999999999</v>
      </c>
      <c r="E59" s="24">
        <f t="shared" si="0"/>
        <v>24.995564623436529</v>
      </c>
    </row>
    <row r="60" spans="1:5" ht="36" customHeight="1" x14ac:dyDescent="0.2">
      <c r="A60" s="1" t="s">
        <v>45</v>
      </c>
      <c r="B60" s="6" t="s">
        <v>72</v>
      </c>
      <c r="C60" s="25">
        <v>4509.2</v>
      </c>
      <c r="D60" s="38">
        <f>SUM(D61)</f>
        <v>1127.0999999999999</v>
      </c>
      <c r="E60" s="25">
        <f t="shared" si="0"/>
        <v>24.995564623436529</v>
      </c>
    </row>
    <row r="61" spans="1:5" ht="56.25" customHeight="1" x14ac:dyDescent="0.2">
      <c r="A61" s="1" t="s">
        <v>73</v>
      </c>
      <c r="B61" s="6" t="s">
        <v>69</v>
      </c>
      <c r="C61" s="25">
        <v>4509.2</v>
      </c>
      <c r="D61" s="38">
        <v>1127.0999999999999</v>
      </c>
      <c r="E61" s="25">
        <f t="shared" si="0"/>
        <v>24.995564623436529</v>
      </c>
    </row>
    <row r="62" spans="1:5" hidden="1" x14ac:dyDescent="0.2">
      <c r="A62" s="1" t="s">
        <v>19</v>
      </c>
      <c r="B62" s="7"/>
      <c r="C62" s="24"/>
      <c r="D62" s="37"/>
      <c r="E62" s="24" t="e">
        <f t="shared" si="0"/>
        <v>#DIV/0!</v>
      </c>
    </row>
    <row r="63" spans="1:5" hidden="1" x14ac:dyDescent="0.2">
      <c r="A63" s="3"/>
      <c r="B63" s="6"/>
      <c r="C63" s="25"/>
      <c r="D63" s="38"/>
      <c r="E63" s="24" t="e">
        <f t="shared" si="0"/>
        <v>#DIV/0!</v>
      </c>
    </row>
    <row r="64" spans="1:5" hidden="1" x14ac:dyDescent="0.2">
      <c r="A64" s="1"/>
      <c r="B64" s="6"/>
      <c r="C64" s="25"/>
      <c r="D64" s="38"/>
      <c r="E64" s="24" t="e">
        <f t="shared" si="0"/>
        <v>#DIV/0!</v>
      </c>
    </row>
    <row r="65" spans="1:7" ht="0.75" hidden="1" customHeight="1" x14ac:dyDescent="0.2">
      <c r="A65" s="1"/>
      <c r="B65" s="6"/>
      <c r="C65" s="25"/>
      <c r="D65" s="38"/>
      <c r="E65" s="24" t="e">
        <f t="shared" si="0"/>
        <v>#DIV/0!</v>
      </c>
    </row>
    <row r="66" spans="1:7" s="23" customFormat="1" ht="49.5" customHeight="1" x14ac:dyDescent="0.2">
      <c r="A66" s="3" t="s">
        <v>65</v>
      </c>
      <c r="B66" s="7" t="s">
        <v>71</v>
      </c>
      <c r="C66" s="24">
        <f t="shared" ref="C66:D68" si="1">SUM(C67)</f>
        <v>6187.69</v>
      </c>
      <c r="D66" s="37">
        <f t="shared" si="1"/>
        <v>0</v>
      </c>
      <c r="E66" s="24">
        <f t="shared" si="0"/>
        <v>0</v>
      </c>
    </row>
    <row r="67" spans="1:7" s="35" customFormat="1" x14ac:dyDescent="0.2">
      <c r="A67" s="1" t="s">
        <v>65</v>
      </c>
      <c r="B67" s="16" t="s">
        <v>48</v>
      </c>
      <c r="C67" s="29">
        <f t="shared" si="1"/>
        <v>6187.69</v>
      </c>
      <c r="D67" s="42">
        <f t="shared" si="1"/>
        <v>0</v>
      </c>
      <c r="E67" s="25">
        <f t="shared" si="0"/>
        <v>0</v>
      </c>
    </row>
    <row r="68" spans="1:7" x14ac:dyDescent="0.2">
      <c r="A68" s="2" t="s">
        <v>56</v>
      </c>
      <c r="B68" s="10" t="s">
        <v>78</v>
      </c>
      <c r="C68" s="29">
        <f t="shared" si="1"/>
        <v>6187.69</v>
      </c>
      <c r="D68" s="42">
        <f t="shared" si="1"/>
        <v>0</v>
      </c>
      <c r="E68" s="25">
        <f t="shared" si="0"/>
        <v>0</v>
      </c>
    </row>
    <row r="69" spans="1:7" ht="19.5" customHeight="1" x14ac:dyDescent="0.2">
      <c r="A69" s="2" t="s">
        <v>57</v>
      </c>
      <c r="B69" s="10" t="s">
        <v>78</v>
      </c>
      <c r="C69" s="29">
        <v>6187.69</v>
      </c>
      <c r="D69" s="42">
        <v>0</v>
      </c>
      <c r="E69" s="25">
        <f t="shared" si="0"/>
        <v>0</v>
      </c>
    </row>
    <row r="70" spans="1:7" ht="36" customHeight="1" x14ac:dyDescent="0.2">
      <c r="A70" s="3" t="s">
        <v>42</v>
      </c>
      <c r="B70" s="7" t="s">
        <v>41</v>
      </c>
      <c r="C70" s="24">
        <v>156.19999999999999</v>
      </c>
      <c r="D70" s="37">
        <f>SUM(D71)</f>
        <v>29.15503</v>
      </c>
      <c r="E70" s="24">
        <f t="shared" si="0"/>
        <v>18.665192061459667</v>
      </c>
    </row>
    <row r="71" spans="1:7" ht="48.75" customHeight="1" x14ac:dyDescent="0.2">
      <c r="A71" s="1" t="s">
        <v>44</v>
      </c>
      <c r="B71" s="6" t="s">
        <v>20</v>
      </c>
      <c r="C71" s="25">
        <v>156.19999999999999</v>
      </c>
      <c r="D71" s="38">
        <f>SUM(D72)</f>
        <v>29.15503</v>
      </c>
      <c r="E71" s="25">
        <f t="shared" si="0"/>
        <v>18.665192061459667</v>
      </c>
    </row>
    <row r="72" spans="1:7" ht="66.75" customHeight="1" x14ac:dyDescent="0.2">
      <c r="A72" s="1" t="s">
        <v>64</v>
      </c>
      <c r="B72" s="6" t="s">
        <v>35</v>
      </c>
      <c r="C72" s="25">
        <v>156.19999999999999</v>
      </c>
      <c r="D72" s="38">
        <f>SUM(D73)</f>
        <v>29.15503</v>
      </c>
      <c r="E72" s="25">
        <f t="shared" si="0"/>
        <v>18.665192061459667</v>
      </c>
    </row>
    <row r="73" spans="1:7" ht="63.75" customHeight="1" x14ac:dyDescent="0.2">
      <c r="A73" s="1" t="s">
        <v>53</v>
      </c>
      <c r="B73" s="15" t="s">
        <v>35</v>
      </c>
      <c r="C73" s="30">
        <v>156.19999999999999</v>
      </c>
      <c r="D73" s="44">
        <v>29.15503</v>
      </c>
      <c r="E73" s="25">
        <f t="shared" si="0"/>
        <v>18.665192061459667</v>
      </c>
    </row>
    <row r="74" spans="1:7" ht="29.25" customHeight="1" x14ac:dyDescent="0.2">
      <c r="A74" s="3" t="s">
        <v>67</v>
      </c>
      <c r="B74" s="7" t="s">
        <v>66</v>
      </c>
      <c r="C74" s="24">
        <f>SUM(C75)</f>
        <v>1251.2</v>
      </c>
      <c r="D74" s="37">
        <f>SUM(D75)</f>
        <v>312.60000000000002</v>
      </c>
      <c r="E74" s="24">
        <f t="shared" si="0"/>
        <v>24.984015345268542</v>
      </c>
    </row>
    <row r="75" spans="1:7" s="35" customFormat="1" ht="37.5" customHeight="1" x14ac:dyDescent="0.2">
      <c r="A75" s="1" t="s">
        <v>59</v>
      </c>
      <c r="B75" s="6" t="s">
        <v>77</v>
      </c>
      <c r="C75" s="25">
        <f t="shared" ref="C75:D77" si="2">SUM(C76)</f>
        <v>1251.2</v>
      </c>
      <c r="D75" s="38">
        <f t="shared" si="2"/>
        <v>312.60000000000002</v>
      </c>
      <c r="E75" s="24">
        <f t="shared" ref="E75:E79" si="3">SUM(D75/C75*100)</f>
        <v>24.984015345268542</v>
      </c>
    </row>
    <row r="76" spans="1:7" s="35" customFormat="1" ht="39" customHeight="1" x14ac:dyDescent="0.2">
      <c r="A76" s="1" t="s">
        <v>58</v>
      </c>
      <c r="B76" s="6" t="s">
        <v>77</v>
      </c>
      <c r="C76" s="25">
        <v>1251.2</v>
      </c>
      <c r="D76" s="38">
        <v>312.60000000000002</v>
      </c>
      <c r="E76" s="24">
        <f t="shared" si="3"/>
        <v>24.984015345268542</v>
      </c>
      <c r="G76" s="54"/>
    </row>
    <row r="77" spans="1:7" s="23" customFormat="1" ht="88.5" customHeight="1" x14ac:dyDescent="0.2">
      <c r="A77" s="3" t="s">
        <v>113</v>
      </c>
      <c r="B77" s="53" t="s">
        <v>115</v>
      </c>
      <c r="C77" s="24">
        <f t="shared" si="2"/>
        <v>0</v>
      </c>
      <c r="D77" s="37">
        <f t="shared" si="2"/>
        <v>-16.56955</v>
      </c>
      <c r="E77" s="24">
        <v>0</v>
      </c>
    </row>
    <row r="78" spans="1:7" ht="97.5" customHeight="1" x14ac:dyDescent="0.25">
      <c r="A78" s="1" t="s">
        <v>114</v>
      </c>
      <c r="B78" s="52" t="s">
        <v>116</v>
      </c>
      <c r="C78" s="25">
        <v>0</v>
      </c>
      <c r="D78" s="38">
        <v>-16.56955</v>
      </c>
      <c r="E78" s="24">
        <v>0</v>
      </c>
    </row>
    <row r="79" spans="1:7" ht="24" customHeight="1" x14ac:dyDescent="0.2">
      <c r="A79" s="2"/>
      <c r="B79" s="7" t="s">
        <v>3</v>
      </c>
      <c r="C79" s="24">
        <f>SUM(C57+C11)</f>
        <v>14503.890000000001</v>
      </c>
      <c r="D79" s="37">
        <f>SUM(D57+D11)</f>
        <v>2030.3327999999997</v>
      </c>
      <c r="E79" s="24">
        <f t="shared" si="3"/>
        <v>13.998539702107502</v>
      </c>
    </row>
    <row r="80" spans="1:7" ht="20.25" hidden="1" customHeight="1" x14ac:dyDescent="0.2">
      <c r="A80" s="1"/>
      <c r="B80" s="6"/>
      <c r="C80" s="31"/>
    </row>
    <row r="81" spans="1:3" ht="20.25" hidden="1" customHeight="1" x14ac:dyDescent="0.2">
      <c r="A81" s="1"/>
      <c r="B81" s="7"/>
      <c r="C81" s="32"/>
    </row>
    <row r="82" spans="1:3" ht="20.25" hidden="1" customHeight="1" x14ac:dyDescent="0.2">
      <c r="A82" s="16"/>
    </row>
    <row r="83" spans="1:3" ht="20.25" hidden="1" customHeight="1" x14ac:dyDescent="0.2"/>
    <row r="84" spans="1:3" ht="20.25" hidden="1" customHeight="1" x14ac:dyDescent="0.2"/>
    <row r="85" spans="1:3" ht="20.25" hidden="1" customHeight="1" x14ac:dyDescent="0.2"/>
    <row r="86" spans="1:3" ht="20.25" hidden="1" customHeight="1" x14ac:dyDescent="0.2"/>
    <row r="87" spans="1:3" ht="20.25" hidden="1" customHeight="1" x14ac:dyDescent="0.2"/>
    <row r="88" spans="1:3" ht="20.25" hidden="1" customHeight="1" x14ac:dyDescent="0.2"/>
    <row r="89" spans="1:3" ht="20.25" hidden="1" customHeight="1" x14ac:dyDescent="0.2"/>
    <row r="90" spans="1:3" ht="20.25" hidden="1" customHeight="1" x14ac:dyDescent="0.2"/>
    <row r="91" spans="1:3" ht="20.25" hidden="1" customHeight="1" x14ac:dyDescent="0.2"/>
    <row r="92" spans="1:3" ht="20.25" hidden="1" customHeight="1" x14ac:dyDescent="0.2">
      <c r="C92" s="33"/>
    </row>
    <row r="93" spans="1:3" ht="20.25" hidden="1" customHeight="1" x14ac:dyDescent="0.2"/>
    <row r="94" spans="1:3" ht="51.75" hidden="1" customHeight="1" x14ac:dyDescent="0.2"/>
    <row r="95" spans="1:3" ht="20.25" hidden="1" customHeight="1" x14ac:dyDescent="0.2"/>
    <row r="96" spans="1:3" ht="20.25" hidden="1" customHeight="1" x14ac:dyDescent="0.2"/>
    <row r="97" ht="20.25" hidden="1" customHeight="1" x14ac:dyDescent="0.2"/>
    <row r="98" ht="15" hidden="1" customHeight="1" x14ac:dyDescent="0.2"/>
    <row r="99" ht="15" hidden="1" customHeight="1" x14ac:dyDescent="0.2"/>
    <row r="100" ht="15" hidden="1" customHeight="1" x14ac:dyDescent="0.2"/>
    <row r="101" ht="15" hidden="1" customHeight="1" x14ac:dyDescent="0.2"/>
    <row r="102" ht="15" hidden="1" customHeight="1" x14ac:dyDescent="0.2"/>
    <row r="103" ht="15" hidden="1" customHeight="1" x14ac:dyDescent="0.2"/>
    <row r="104" ht="15" hidden="1" customHeight="1" x14ac:dyDescent="0.2"/>
    <row r="105" ht="15" hidden="1" customHeight="1" x14ac:dyDescent="0.2"/>
    <row r="106" ht="15" hidden="1" customHeight="1" x14ac:dyDescent="0.2"/>
    <row r="107" ht="15" hidden="1" customHeight="1" x14ac:dyDescent="0.2"/>
    <row r="108" ht="15" hidden="1" customHeight="1" x14ac:dyDescent="0.2"/>
    <row r="109" ht="15" hidden="1" customHeight="1" x14ac:dyDescent="0.2"/>
    <row r="110" ht="15" hidden="1" customHeight="1" x14ac:dyDescent="0.2"/>
    <row r="111" ht="15" hidden="1" customHeight="1" x14ac:dyDescent="0.2"/>
    <row r="112" ht="15" hidden="1" customHeight="1" x14ac:dyDescent="0.2"/>
    <row r="113" spans="1:1" ht="15" hidden="1" customHeight="1" x14ac:dyDescent="0.2"/>
    <row r="114" spans="1:1" ht="15" hidden="1" customHeight="1" x14ac:dyDescent="0.2"/>
    <row r="115" spans="1:1" ht="15" hidden="1" customHeight="1" x14ac:dyDescent="0.2"/>
    <row r="116" spans="1:1" ht="15" hidden="1" customHeight="1" x14ac:dyDescent="0.2"/>
    <row r="117" spans="1:1" ht="15" hidden="1" customHeight="1" x14ac:dyDescent="0.2"/>
    <row r="118" spans="1:1" ht="15" hidden="1" customHeight="1" x14ac:dyDescent="0.2"/>
    <row r="119" spans="1:1" ht="15" hidden="1" customHeight="1" x14ac:dyDescent="0.2"/>
    <row r="120" spans="1:1" ht="15" hidden="1" customHeight="1" x14ac:dyDescent="0.2"/>
    <row r="121" spans="1:1" ht="15" hidden="1" customHeight="1" x14ac:dyDescent="0.2"/>
    <row r="122" spans="1:1" ht="15" hidden="1" customHeight="1" x14ac:dyDescent="0.2"/>
    <row r="123" spans="1:1" ht="15" hidden="1" customHeight="1" x14ac:dyDescent="0.2"/>
    <row r="124" spans="1:1" ht="15" hidden="1" customHeight="1" x14ac:dyDescent="0.2"/>
    <row r="125" spans="1:1" ht="15" hidden="1" customHeight="1" x14ac:dyDescent="0.2"/>
    <row r="126" spans="1:1" ht="15" hidden="1" customHeight="1" x14ac:dyDescent="0.2"/>
    <row r="127" spans="1:1" ht="15" hidden="1" customHeight="1" x14ac:dyDescent="0.2"/>
    <row r="128" spans="1:1" ht="15" hidden="1" customHeight="1" x14ac:dyDescent="0.2">
      <c r="A128" s="18"/>
    </row>
    <row r="129" ht="15" hidden="1" customHeight="1" x14ac:dyDescent="0.2"/>
    <row r="130" ht="15" hidden="1" customHeight="1" x14ac:dyDescent="0.2"/>
    <row r="131" ht="15" hidden="1" customHeight="1" x14ac:dyDescent="0.2"/>
    <row r="132" ht="15" hidden="1" customHeight="1" x14ac:dyDescent="0.2"/>
    <row r="133" ht="15" hidden="1" customHeight="1" x14ac:dyDescent="0.2"/>
    <row r="134" ht="15" hidden="1" customHeight="1" x14ac:dyDescent="0.2"/>
    <row r="135" ht="15" hidden="1" customHeight="1" x14ac:dyDescent="0.2"/>
    <row r="136" ht="15" hidden="1" customHeight="1" x14ac:dyDescent="0.2"/>
    <row r="137" ht="15" hidden="1" customHeight="1" x14ac:dyDescent="0.2"/>
    <row r="138" ht="15" hidden="1" customHeight="1" x14ac:dyDescent="0.2"/>
    <row r="139" ht="15" hidden="1" customHeight="1" x14ac:dyDescent="0.2"/>
    <row r="140" ht="15" hidden="1" customHeight="1" x14ac:dyDescent="0.2"/>
    <row r="141" ht="15" hidden="1" customHeight="1" x14ac:dyDescent="0.2"/>
    <row r="142" ht="15" hidden="1" customHeight="1" x14ac:dyDescent="0.2"/>
    <row r="143" ht="15" hidden="1" customHeight="1" x14ac:dyDescent="0.2"/>
    <row r="144" ht="15" hidden="1" customHeight="1" x14ac:dyDescent="0.2"/>
    <row r="145" ht="15" hidden="1" customHeight="1" x14ac:dyDescent="0.2"/>
    <row r="146" ht="15" hidden="1" customHeight="1" x14ac:dyDescent="0.2"/>
    <row r="147" ht="15" hidden="1" customHeight="1" x14ac:dyDescent="0.2"/>
    <row r="148" ht="15" hidden="1" customHeight="1" x14ac:dyDescent="0.2"/>
    <row r="149" ht="15" hidden="1" customHeight="1" x14ac:dyDescent="0.2"/>
    <row r="150" ht="15" hidden="1" customHeight="1" x14ac:dyDescent="0.2"/>
    <row r="151" ht="15" hidden="1" customHeight="1" x14ac:dyDescent="0.2"/>
    <row r="152" ht="15" hidden="1" customHeight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spans="4:4" hidden="1" x14ac:dyDescent="0.2"/>
    <row r="1858" spans="4:4" hidden="1" x14ac:dyDescent="0.2"/>
    <row r="1859" spans="4:4" hidden="1" x14ac:dyDescent="0.2"/>
    <row r="1862" spans="4:4" x14ac:dyDescent="0.2">
      <c r="D1862" s="45"/>
    </row>
  </sheetData>
  <mergeCells count="4">
    <mergeCell ref="D1:E1"/>
    <mergeCell ref="D4:E4"/>
    <mergeCell ref="D3:E3"/>
    <mergeCell ref="A6:E6"/>
  </mergeCells>
  <phoneticPr fontId="0" type="noConversion"/>
  <printOptions horizontalCentered="1"/>
  <pageMargins left="0" right="0" top="0" bottom="0" header="0.19685039370078741" footer="0.51181102362204722"/>
  <pageSetup paperSize="9" scale="72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>
      <selection sqref="A1:IV65536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Финупр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ОПД</dc:creator>
  <cp:lastModifiedBy>Пользователь Windows</cp:lastModifiedBy>
  <cp:lastPrinted>2024-05-06T05:50:20Z</cp:lastPrinted>
  <dcterms:created xsi:type="dcterms:W3CDTF">2003-09-23T05:31:40Z</dcterms:created>
  <dcterms:modified xsi:type="dcterms:W3CDTF">2024-05-06T05:51:32Z</dcterms:modified>
</cp:coreProperties>
</file>