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150" yWindow="120" windowWidth="136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Лист1!$A$1:$F$67</definedName>
  </definedNames>
  <calcPr calcId="145621"/>
</workbook>
</file>

<file path=xl/calcChain.xml><?xml version="1.0" encoding="utf-8"?>
<calcChain xmlns="http://schemas.openxmlformats.org/spreadsheetml/2006/main">
  <c r="E11" i="1" l="1"/>
  <c r="E48" i="1"/>
  <c r="D48" i="1"/>
  <c r="D11" i="1"/>
  <c r="F20" i="1"/>
  <c r="F24" i="1"/>
  <c r="D16" i="1"/>
  <c r="E13" i="1" l="1"/>
  <c r="E16" i="1"/>
  <c r="F60" i="1" l="1"/>
  <c r="F14" i="1"/>
  <c r="F17" i="1"/>
  <c r="F18" i="1"/>
  <c r="F19" i="1"/>
  <c r="F21" i="1"/>
  <c r="F22" i="1"/>
  <c r="F23" i="1"/>
  <c r="F25" i="1"/>
  <c r="F26" i="1"/>
  <c r="F29" i="1"/>
  <c r="F31" i="1"/>
  <c r="F32" i="1"/>
  <c r="F33" i="1"/>
  <c r="F34" i="1"/>
  <c r="F35" i="1"/>
  <c r="F36" i="1"/>
  <c r="F39" i="1"/>
  <c r="F41" i="1"/>
  <c r="F51" i="1"/>
  <c r="F52" i="1"/>
  <c r="F62" i="1"/>
  <c r="F63" i="1"/>
  <c r="F64" i="1"/>
  <c r="F67" i="1"/>
  <c r="E66" i="1"/>
  <c r="E65" i="1" s="1"/>
  <c r="E59" i="1"/>
  <c r="E50" i="1"/>
  <c r="E40" i="1"/>
  <c r="E38" i="1"/>
  <c r="E37" i="1" s="1"/>
  <c r="E28" i="1"/>
  <c r="E27" i="1" s="1"/>
  <c r="A71" i="1"/>
  <c r="E49" i="1" l="1"/>
  <c r="E12" i="1"/>
  <c r="E15" i="1"/>
  <c r="D30" i="1"/>
  <c r="F30" i="1" s="1"/>
  <c r="E10" i="1" l="1"/>
  <c r="D13" i="1"/>
  <c r="F13" i="1" s="1"/>
  <c r="D61" i="1"/>
  <c r="F61" i="1" s="1"/>
  <c r="D59" i="1"/>
  <c r="F59" i="1" l="1"/>
  <c r="D12" i="1"/>
  <c r="F12" i="1" s="1"/>
  <c r="D28" i="1"/>
  <c r="D38" i="1"/>
  <c r="D40" i="1"/>
  <c r="F40" i="1" s="1"/>
  <c r="D50" i="1"/>
  <c r="D49" i="1" s="1"/>
  <c r="D66" i="1"/>
  <c r="F66" i="1" s="1"/>
  <c r="D69" i="1"/>
  <c r="D68" i="1" s="1"/>
  <c r="D27" i="1" l="1"/>
  <c r="F27" i="1" s="1"/>
  <c r="F28" i="1"/>
  <c r="F49" i="1"/>
  <c r="F50" i="1"/>
  <c r="D37" i="1"/>
  <c r="F37" i="1" s="1"/>
  <c r="F38" i="1"/>
  <c r="D15" i="1"/>
  <c r="F15" i="1" s="1"/>
  <c r="F16" i="1"/>
  <c r="D65" i="1"/>
  <c r="F11" i="1" l="1"/>
  <c r="F48" i="1"/>
  <c r="F65" i="1"/>
  <c r="D10" i="1" l="1"/>
  <c r="F10" i="1" s="1"/>
</calcChain>
</file>

<file path=xl/sharedStrings.xml><?xml version="1.0" encoding="utf-8"?>
<sst xmlns="http://schemas.openxmlformats.org/spreadsheetml/2006/main" count="199" uniqueCount="90">
  <si>
    <t>Наименование расхода</t>
  </si>
  <si>
    <t>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</si>
  <si>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</si>
  <si>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</si>
  <si>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</si>
  <si>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</si>
  <si>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</si>
  <si>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</si>
  <si>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Социальное обеспечение и иные выплаты населению</t>
  </si>
  <si>
    <t>300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</si>
  <si>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</si>
  <si>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Резервные фонды</t>
  </si>
  <si>
    <t>Мероприятия в сфере дорожной деятельности</t>
  </si>
  <si>
    <t>Доплаты к пенсиям, дополнительное пенсионное обеспечение</t>
  </si>
  <si>
    <t>Доплаты к пенсиям муниципальных служащих</t>
  </si>
  <si>
    <t>Целевая статья</t>
  </si>
  <si>
    <t>Вид расхода</t>
  </si>
  <si>
    <t>Сумма  (тыс.рублей)</t>
  </si>
  <si>
    <t>Мероприятия по благоустройству территории поселения</t>
  </si>
  <si>
    <t>Муниципальная программа: "Обеспечение функцианирования администрации Чеглаковского сельского поселения"</t>
  </si>
  <si>
    <t>2</t>
  </si>
  <si>
    <t>3</t>
  </si>
  <si>
    <t>Всего расходов</t>
  </si>
  <si>
    <t>Закупка товаров, работ и услуг для государственных (муниципальных) нужд</t>
  </si>
  <si>
    <t>Финанссовое обеспечение деятельности муниципальных учреждений</t>
  </si>
  <si>
    <t>Учреждения, осуществляющие обеспечение исполнения функций органов местного самоуправления</t>
  </si>
  <si>
    <t>Резервный фонд администрации Чеглаковского сельского поселения</t>
  </si>
  <si>
    <t>Муниципальная программа: "Создание безопастных и благоприятных условий жизнедеятельности в  Чеглаковском сельском поселени"</t>
  </si>
  <si>
    <t xml:space="preserve">Закупка товаров, работ и услуг для государственных (муниципальных) нужд     </t>
  </si>
  <si>
    <t>Мероприятия в области жилищно-коммунального хозяйства</t>
  </si>
  <si>
    <t>0000000000</t>
  </si>
  <si>
    <t>1400000000</t>
  </si>
  <si>
    <t>1400001000</t>
  </si>
  <si>
    <t>1400001010</t>
  </si>
  <si>
    <t>1400001030</t>
  </si>
  <si>
    <t>1400002000</t>
  </si>
  <si>
    <t>1400002030</t>
  </si>
  <si>
    <t>1400007000</t>
  </si>
  <si>
    <t>1400007430</t>
  </si>
  <si>
    <t>1400008000</t>
  </si>
  <si>
    <t>1400008050</t>
  </si>
  <si>
    <t>1400051180</t>
  </si>
  <si>
    <t>1500000000</t>
  </si>
  <si>
    <t>1500004000</t>
  </si>
  <si>
    <t>1500004250</t>
  </si>
  <si>
    <t>1500004370</t>
  </si>
  <si>
    <t>1500004430</t>
  </si>
  <si>
    <t>1500004300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</si>
  <si>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</si>
  <si>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</si>
  <si>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</si>
  <si>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Резервные фонды местных администраций</t>
  </si>
  <si>
    <t>1400007030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</si>
  <si>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охраны.а также объединений пожарной охраны</t>
  </si>
  <si>
    <t>Расходы</t>
  </si>
  <si>
    <t>Управление государственной собственностью Кировской области  и муниципальной собственностью</t>
  </si>
  <si>
    <t>1400004010</t>
  </si>
  <si>
    <t>Высшее должностное лицо муниципального образования</t>
  </si>
  <si>
    <t>Органы местного самоуправления</t>
  </si>
  <si>
    <t>Иные межбюджетные трансферты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</si>
  <si>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</si>
  <si>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Межбюджетные трансферты</t>
  </si>
  <si>
    <t>500</t>
  </si>
  <si>
    <t>1400017000</t>
  </si>
  <si>
    <t>1400017990</t>
  </si>
  <si>
    <t>Мероприятия по борьбе с борщевиком Сосновского</t>
  </si>
  <si>
    <t>4</t>
  </si>
  <si>
    <t xml:space="preserve">                 Приложение №3   </t>
  </si>
  <si>
    <t>Исполнено (тыс.руб.)</t>
  </si>
  <si>
    <t>% исполнения</t>
  </si>
  <si>
    <t xml:space="preserve">к постановлению  администрации   Чеглаковсковского сельского поселения </t>
  </si>
  <si>
    <r>
      <t>15U07</t>
    </r>
    <r>
      <rPr>
        <b/>
        <sz val="12"/>
        <rFont val="Times New Roman"/>
        <family val="1"/>
        <charset val="204"/>
      </rPr>
      <t>S</t>
    </r>
    <r>
      <rPr>
        <sz val="12"/>
        <rFont val="Times New Roman"/>
        <family val="1"/>
        <charset val="204"/>
      </rPr>
      <t>5120</t>
    </r>
  </si>
  <si>
    <t>15U0715120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</si>
  <si>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</si>
  <si>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15Q00 15210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</si>
  <si>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</si>
  <si>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r>
      <t xml:space="preserve">15Q00 </t>
    </r>
    <r>
      <rPr>
        <b/>
        <i/>
        <sz val="12"/>
        <color indexed="8"/>
        <rFont val="Times New Roman"/>
        <family val="1"/>
        <charset val="204"/>
      </rPr>
      <t>S5210</t>
    </r>
  </si>
  <si>
    <r>
      <t>15Q001</t>
    </r>
    <r>
      <rPr>
        <b/>
        <i/>
        <sz val="12"/>
        <color indexed="8"/>
        <rFont val="Times New Roman"/>
        <family val="1"/>
        <charset val="204"/>
      </rPr>
      <t>5210</t>
    </r>
  </si>
  <si>
    <t>Осуществление части полномочий администрации поселения, связанные с кассовым обслуживанием исполнения бюджета поселения</t>
  </si>
  <si>
    <t>1400017991</t>
  </si>
  <si>
    <t>Осуществление отдельных полномочий по решению вопросов местного значения в области градостроительной деятельности</t>
  </si>
  <si>
    <t>1400017992</t>
  </si>
  <si>
    <t>Подготовка и повышение квалификации лиц, замещающих муниципальные должности, и муниципальных служащих</t>
  </si>
  <si>
    <t xml:space="preserve">Закупка товаров, работ и услуг для государственных (муниципальных) нужд  </t>
  </si>
  <si>
    <t>14Q0015000</t>
  </si>
  <si>
    <t>14Q0015560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</si>
  <si>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</si>
  <si>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14Q00S5560</t>
  </si>
  <si>
    <t>бюджетных ассигнований по целевым статьям (муниципальным программам Чеглаковского сельского поселения и непрограммным направлениям деятельности), группам видов расходов классификации расходов бюджетов в   1 квартале 2024 года</t>
  </si>
  <si>
    <t xml:space="preserve">          от 22.04.24г  №  44-П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</si>
</sst>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49" fontId="2" fillId="0" borderId="0" xfId="1" applyNumberFormat="1" applyFont="1" applyFill="1" applyAlignment="1">
      <alignment horizontal="right" vertical="top" wrapText="1"/>
    </xf>
    <xf numFmtId="49" fontId="2" fillId="0" borderId="0" xfId="1" applyNumberFormat="1" applyFont="1" applyFill="1" applyAlignment="1">
      <alignment vertical="top" wrapText="1"/>
    </xf>
    <xf numFmtId="49" fontId="5" fillId="0" borderId="1" xfId="1" quotePrefix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1" fontId="5" fillId="0" borderId="1" xfId="1" applyNumberFormat="1" applyFont="1" applyFill="1" applyBorder="1" applyAlignment="1">
      <alignment horizontal="center" vertical="top" wrapText="1"/>
    </xf>
    <xf numFmtId="11" fontId="6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49" fontId="2" fillId="0" borderId="0" xfId="1" applyNumberFormat="1" applyFont="1" applyFill="1" applyAlignment="1">
      <alignment vertical="top"/>
    </xf>
    <xf numFmtId="164" fontId="5" fillId="0" borderId="1" xfId="1" quotePrefix="1" applyNumberFormat="1" applyFont="1" applyFill="1" applyBorder="1" applyAlignment="1">
      <alignment horizontal="center" vertical="top" wrapText="1"/>
    </xf>
    <xf numFmtId="164" fontId="2" fillId="0" borderId="0" xfId="1" applyNumberFormat="1" applyFont="1" applyFill="1" applyAlignment="1">
      <alignment horizontal="center" vertical="top" wrapText="1"/>
    </xf>
    <xf numFmtId="164" fontId="7" fillId="0" borderId="0" xfId="0" applyNumberFormat="1" applyFont="1" applyFill="1" applyAlignment="1">
      <alignment horizontal="center" vertical="top"/>
    </xf>
    <xf numFmtId="11" fontId="2" fillId="0" borderId="1" xfId="1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vertical="top" wrapText="1"/>
    </xf>
    <xf numFmtId="164" fontId="2" fillId="0" borderId="1" xfId="1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/>
    </xf>
    <xf numFmtId="49" fontId="6" fillId="0" borderId="1" xfId="1" applyNumberFormat="1" applyFont="1" applyFill="1" applyBorder="1" applyAlignment="1">
      <alignment vertical="top" wrapText="1"/>
    </xf>
    <xf numFmtId="164" fontId="6" fillId="0" borderId="1" xfId="1" applyNumberFormat="1" applyFont="1" applyFill="1" applyBorder="1" applyAlignment="1">
      <alignment vertical="top" wrapText="1"/>
    </xf>
    <xf numFmtId="49" fontId="7" fillId="0" borderId="0" xfId="0" applyNumberFormat="1" applyFont="1" applyFill="1" applyAlignment="1">
      <alignment vertical="top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/>
    </xf>
    <xf numFmtId="164" fontId="10" fillId="0" borderId="1" xfId="1" applyNumberFormat="1" applyFont="1" applyFill="1" applyBorder="1" applyAlignment="1">
      <alignment horizontal="center" vertical="top" wrapText="1"/>
    </xf>
    <xf numFmtId="11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/>
    </xf>
    <xf numFmtId="11" fontId="12" fillId="0" borderId="1" xfId="0" applyNumberFormat="1" applyFont="1" applyFill="1" applyBorder="1" applyAlignment="1">
      <alignment vertical="top" wrapText="1"/>
    </xf>
    <xf numFmtId="11" fontId="10" fillId="0" borderId="1" xfId="1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justify" vertical="top" wrapText="1"/>
    </xf>
    <xf numFmtId="0" fontId="12" fillId="0" borderId="0" xfId="0" applyFont="1" applyAlignment="1">
      <alignment vertical="top" wrapText="1"/>
    </xf>
    <xf numFmtId="11" fontId="10" fillId="0" borderId="1" xfId="1" applyNumberFormat="1" applyFont="1" applyBorder="1" applyAlignment="1">
      <alignment horizontal="left" vertical="top" wrapText="1"/>
    </xf>
    <xf numFmtId="49" fontId="6" fillId="0" borderId="1" xfId="1" applyNumberFormat="1" applyFont="1" applyBorder="1" applyAlignment="1">
      <alignment horizontal="center" vertical="top" wrapText="1"/>
    </xf>
    <xf numFmtId="49" fontId="10" fillId="0" borderId="1" xfId="1" applyNumberFormat="1" applyFont="1" applyBorder="1" applyAlignment="1">
      <alignment horizontal="center" vertical="top" wrapText="1"/>
    </xf>
    <xf numFmtId="11" fontId="6" fillId="0" borderId="1" xfId="1" applyNumberFormat="1" applyFont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1" fontId="5" fillId="0" borderId="1" xfId="1" applyNumberFormat="1" applyFont="1" applyFill="1" applyBorder="1" applyAlignment="1">
      <alignment horizontal="left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49" fontId="2" fillId="0" borderId="0" xfId="1" applyNumberFormat="1" applyFont="1" applyFill="1" applyAlignment="1">
      <alignment horizontal="right" vertical="top"/>
    </xf>
    <xf numFmtId="49" fontId="2" fillId="0" borderId="0" xfId="1" applyNumberFormat="1" applyFont="1" applyFill="1" applyAlignment="1">
      <alignment vertical="top"/>
    </xf>
    <xf numFmtId="49" fontId="5" fillId="0" borderId="0" xfId="1" applyNumberFormat="1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abSelected="1" topLeftCell="A49" zoomScale="88" zoomScaleNormal="88" workbookViewId="0">
      <selection activeCell="C54" sqref="C54"/>
    </sheetView>
  </sheetViews>
  <sheetFormatPr defaultRowHeight="15.75" x14ac:dyDescent="0.25"/>
  <cols>
    <col min="1" max="1" width="72.85546875" style="7" customWidth="1"/>
    <col min="2" max="2" width="14.85546875" style="7" customWidth="1"/>
    <col min="3" max="3" width="9.140625" style="7"/>
    <col min="4" max="4" width="17.140625" style="11" customWidth="1"/>
    <col min="5" max="5" width="14.5703125" style="7" customWidth="1"/>
    <col min="6" max="6" width="15" style="7" customWidth="1"/>
    <col min="7" max="16384" width="9.140625" style="7"/>
  </cols>
  <sheetData>
    <row r="1" spans="1:6" x14ac:dyDescent="0.25">
      <c r="A1" s="8"/>
      <c r="B1" s="46" t="s">
        <v>67</v>
      </c>
      <c r="C1" s="46"/>
      <c r="D1" s="46"/>
    </row>
    <row r="2" spans="1:6" ht="33" customHeight="1" x14ac:dyDescent="0.25">
      <c r="A2" s="1"/>
      <c r="B2" s="49" t="s">
        <v>70</v>
      </c>
      <c r="C2" s="49"/>
      <c r="D2" s="49"/>
    </row>
    <row r="3" spans="1:6" x14ac:dyDescent="0.25">
      <c r="A3" s="8"/>
      <c r="B3" s="47" t="s">
        <v>89</v>
      </c>
      <c r="C3" s="47"/>
      <c r="D3" s="47"/>
    </row>
    <row r="4" spans="1:6" ht="6.75" customHeight="1" x14ac:dyDescent="0.25">
      <c r="A4" s="2"/>
      <c r="B4" s="2"/>
      <c r="C4" s="2"/>
      <c r="D4" s="10"/>
    </row>
    <row r="5" spans="1:6" x14ac:dyDescent="0.25">
      <c r="A5" s="48" t="s">
        <v>54</v>
      </c>
      <c r="B5" s="48"/>
      <c r="C5" s="2"/>
      <c r="D5" s="10"/>
    </row>
    <row r="6" spans="1:6" ht="54" customHeight="1" x14ac:dyDescent="0.25">
      <c r="A6" s="48" t="s">
        <v>88</v>
      </c>
      <c r="B6" s="48"/>
      <c r="C6" s="48"/>
      <c r="D6" s="48"/>
    </row>
    <row r="7" spans="1:6" ht="6.75" customHeight="1" x14ac:dyDescent="0.25">
      <c r="A7" s="18"/>
      <c r="B7" s="18"/>
      <c r="C7" s="18"/>
      <c r="D7" s="19"/>
    </row>
    <row r="8" spans="1:6" ht="31.5" x14ac:dyDescent="0.25">
      <c r="A8" s="3" t="s">
        <v>0</v>
      </c>
      <c r="B8" s="4" t="s">
        <v>15</v>
      </c>
      <c r="C8" s="4" t="s">
        <v>16</v>
      </c>
      <c r="D8" s="9" t="s">
        <v>17</v>
      </c>
      <c r="E8" s="24" t="s">
        <v>68</v>
      </c>
      <c r="F8" s="25" t="s">
        <v>69</v>
      </c>
    </row>
    <row r="9" spans="1:6" x14ac:dyDescent="0.25">
      <c r="A9" s="4">
        <v>1</v>
      </c>
      <c r="B9" s="4" t="s">
        <v>20</v>
      </c>
      <c r="C9" s="4" t="s">
        <v>21</v>
      </c>
      <c r="D9" s="4" t="s">
        <v>66</v>
      </c>
      <c r="E9" s="4" t="s">
        <v>66</v>
      </c>
      <c r="F9" s="4" t="s">
        <v>66</v>
      </c>
    </row>
    <row r="10" spans="1:6" x14ac:dyDescent="0.25">
      <c r="A10" s="5" t="s">
        <v>22</v>
      </c>
      <c r="B10" s="14" t="s">
        <v>30</v>
      </c>
      <c r="C10" s="14" t="s">
        <v>1</v>
      </c>
      <c r="D10" s="15">
        <f>SUM(D11+D48)</f>
        <v>16149.930039999999</v>
      </c>
      <c r="E10" s="15">
        <f>SUM(E11+E48)</f>
        <v>2197.4916199999998</v>
      </c>
      <c r="F10" s="26">
        <f>SUM(E10/D10*100)</f>
        <v>13.606818200185838</v>
      </c>
    </row>
    <row r="11" spans="1:6" ht="31.5" x14ac:dyDescent="0.25">
      <c r="A11" s="6" t="s">
        <v>19</v>
      </c>
      <c r="B11" s="21" t="s">
        <v>31</v>
      </c>
      <c r="C11" s="21" t="s">
        <v>1</v>
      </c>
      <c r="D11" s="22">
        <f>SUM(D13+D16+D20+D27+D30+D32+D37+D40+D42+D45)</f>
        <v>5639.59</v>
      </c>
      <c r="E11" s="22">
        <f>SUM(E13+E16+E20+E27+E30+E37+E40+E42+E45)</f>
        <v>1506.4298099999999</v>
      </c>
      <c r="F11" s="26">
        <f t="shared" ref="F11:F67" si="0">SUM(E11/D11*100)</f>
        <v>26.711690211522466</v>
      </c>
    </row>
    <row r="12" spans="1:6" ht="46.9" customHeight="1" x14ac:dyDescent="0.25">
      <c r="A12" s="12" t="s">
        <v>10</v>
      </c>
      <c r="B12" s="16" t="s">
        <v>32</v>
      </c>
      <c r="C12" s="16" t="s">
        <v>1</v>
      </c>
      <c r="D12" s="17">
        <f>SUM(D13)</f>
        <v>723.1</v>
      </c>
      <c r="E12" s="17">
        <f>SUM(E13)</f>
        <v>186.54859999999999</v>
      </c>
      <c r="F12" s="26">
        <f t="shared" si="0"/>
        <v>25.798451113262338</v>
      </c>
    </row>
    <row r="13" spans="1:6" ht="23.25" customHeight="1" x14ac:dyDescent="0.25">
      <c r="A13" s="43" t="s">
        <v>57</v>
      </c>
      <c r="B13" s="14" t="s">
        <v>33</v>
      </c>
      <c r="C13" s="14" t="s">
        <v>1</v>
      </c>
      <c r="D13" s="15">
        <f>SUM(D14)</f>
        <v>723.1</v>
      </c>
      <c r="E13" s="15">
        <f>SUM(E14)</f>
        <v>186.54859999999999</v>
      </c>
      <c r="F13" s="26">
        <f t="shared" si="0"/>
        <v>25.798451113262338</v>
      </c>
    </row>
    <row r="14" spans="1:6" ht="64.5" customHeight="1" x14ac:dyDescent="0.25">
      <c r="A14" s="12" t="s">
        <v>2</v>
      </c>
      <c r="B14" s="16" t="s">
        <v>33</v>
      </c>
      <c r="C14" s="16" t="s">
        <v>3</v>
      </c>
      <c r="D14" s="17">
        <v>723.1</v>
      </c>
      <c r="E14" s="17">
        <v>186.54859999999999</v>
      </c>
      <c r="F14" s="26">
        <f t="shared" si="0"/>
        <v>25.798451113262338</v>
      </c>
    </row>
    <row r="15" spans="1:6" ht="47.25" x14ac:dyDescent="0.25">
      <c r="A15" s="12" t="s">
        <v>10</v>
      </c>
      <c r="B15" s="16" t="s">
        <v>32</v>
      </c>
      <c r="C15" s="16" t="s">
        <v>1</v>
      </c>
      <c r="D15" s="17">
        <f>SUM(D16)</f>
        <v>3069.5600000000004</v>
      </c>
      <c r="E15" s="17">
        <f>SUM(E16)</f>
        <v>982.60717999999997</v>
      </c>
      <c r="F15" s="26">
        <f t="shared" si="0"/>
        <v>32.011336478192312</v>
      </c>
    </row>
    <row r="16" spans="1:6" ht="18" customHeight="1" x14ac:dyDescent="0.25">
      <c r="A16" s="43" t="s">
        <v>58</v>
      </c>
      <c r="B16" s="14" t="s">
        <v>34</v>
      </c>
      <c r="C16" s="14" t="s">
        <v>1</v>
      </c>
      <c r="D16" s="44">
        <f>SUM(D19+D18+D17)</f>
        <v>3069.5600000000004</v>
      </c>
      <c r="E16" s="15">
        <f>SUM(E19+E18+E17)</f>
        <v>982.60717999999997</v>
      </c>
      <c r="F16" s="26">
        <f t="shared" si="0"/>
        <v>32.011336478192312</v>
      </c>
    </row>
    <row r="17" spans="1:6" ht="61.9" customHeight="1" x14ac:dyDescent="0.25">
      <c r="A17" s="12" t="s">
        <v>2</v>
      </c>
      <c r="B17" s="16" t="s">
        <v>34</v>
      </c>
      <c r="C17" s="16" t="s">
        <v>3</v>
      </c>
      <c r="D17" s="28">
        <v>2699.8</v>
      </c>
      <c r="E17" s="17">
        <v>871.85843999999997</v>
      </c>
      <c r="F17" s="26">
        <f t="shared" si="0"/>
        <v>32.293445440402991</v>
      </c>
    </row>
    <row r="18" spans="1:6" ht="31.5" x14ac:dyDescent="0.25">
      <c r="A18" s="12" t="s">
        <v>23</v>
      </c>
      <c r="B18" s="16" t="s">
        <v>34</v>
      </c>
      <c r="C18" s="16" t="s">
        <v>4</v>
      </c>
      <c r="D18" s="28">
        <v>346.66</v>
      </c>
      <c r="E18" s="17">
        <v>101.13574</v>
      </c>
      <c r="F18" s="26">
        <f t="shared" si="0"/>
        <v>29.174332198696124</v>
      </c>
    </row>
    <row r="19" spans="1:6" ht="18" customHeight="1" x14ac:dyDescent="0.25">
      <c r="A19" s="12" t="s">
        <v>5</v>
      </c>
      <c r="B19" s="16" t="s">
        <v>34</v>
      </c>
      <c r="C19" s="16" t="s">
        <v>6</v>
      </c>
      <c r="D19" s="17">
        <v>23.1</v>
      </c>
      <c r="E19" s="17">
        <v>9.6129999999999995</v>
      </c>
      <c r="F19" s="26">
        <f t="shared" si="0"/>
        <v>41.614718614718612</v>
      </c>
    </row>
    <row r="20" spans="1:6" ht="18" customHeight="1" x14ac:dyDescent="0.25">
      <c r="A20" s="42" t="s">
        <v>59</v>
      </c>
      <c r="B20" s="14" t="s">
        <v>63</v>
      </c>
      <c r="C20" s="14" t="s">
        <v>1</v>
      </c>
      <c r="D20" s="15">
        <v>1.34</v>
      </c>
      <c r="E20" s="15">
        <v>1.34</v>
      </c>
      <c r="F20" s="26">
        <f t="shared" si="0"/>
        <v>100</v>
      </c>
    </row>
    <row r="21" spans="1:6" ht="61.5" customHeight="1" x14ac:dyDescent="0.25">
      <c r="A21" s="34" t="s">
        <v>60</v>
      </c>
      <c r="B21" s="35" t="s">
        <v>64</v>
      </c>
      <c r="C21" s="16" t="s">
        <v>1</v>
      </c>
      <c r="D21" s="17">
        <v>0.54</v>
      </c>
      <c r="E21" s="17">
        <v>0.54</v>
      </c>
      <c r="F21" s="26">
        <f t="shared" si="0"/>
        <v>100</v>
      </c>
    </row>
    <row r="22" spans="1:6" x14ac:dyDescent="0.25">
      <c r="A22" s="34" t="s">
        <v>61</v>
      </c>
      <c r="B22" s="35" t="s">
        <v>64</v>
      </c>
      <c r="C22" s="16" t="s">
        <v>62</v>
      </c>
      <c r="D22" s="17">
        <v>0.54</v>
      </c>
      <c r="E22" s="17">
        <v>0.54</v>
      </c>
      <c r="F22" s="26">
        <f t="shared" si="0"/>
        <v>100</v>
      </c>
    </row>
    <row r="23" spans="1:6" ht="36.75" customHeight="1" x14ac:dyDescent="0.25">
      <c r="A23" s="34" t="s">
        <v>78</v>
      </c>
      <c r="B23" s="35" t="s">
        <v>79</v>
      </c>
      <c r="C23" s="16" t="s">
        <v>1</v>
      </c>
      <c r="D23" s="17">
        <v>0.6</v>
      </c>
      <c r="E23" s="17">
        <v>0.6</v>
      </c>
      <c r="F23" s="26">
        <f t="shared" si="0"/>
        <v>100</v>
      </c>
    </row>
    <row r="24" spans="1:6" ht="29.25" customHeight="1" x14ac:dyDescent="0.25">
      <c r="A24" s="34" t="s">
        <v>61</v>
      </c>
      <c r="B24" s="35" t="s">
        <v>79</v>
      </c>
      <c r="C24" s="16" t="s">
        <v>62</v>
      </c>
      <c r="D24" s="17">
        <v>0.6</v>
      </c>
      <c r="E24" s="17">
        <v>0.6</v>
      </c>
      <c r="F24" s="26">
        <f t="shared" si="0"/>
        <v>100</v>
      </c>
    </row>
    <row r="25" spans="1:6" ht="39" customHeight="1" x14ac:dyDescent="0.25">
      <c r="A25" s="34" t="s">
        <v>80</v>
      </c>
      <c r="B25" s="35" t="s">
        <v>81</v>
      </c>
      <c r="C25" s="16" t="s">
        <v>1</v>
      </c>
      <c r="D25" s="17">
        <v>0.2</v>
      </c>
      <c r="E25" s="17">
        <v>0.2</v>
      </c>
      <c r="F25" s="26">
        <f t="shared" si="0"/>
        <v>100</v>
      </c>
    </row>
    <row r="26" spans="1:6" x14ac:dyDescent="0.25">
      <c r="A26" s="13" t="s">
        <v>61</v>
      </c>
      <c r="B26" s="35" t="s">
        <v>81</v>
      </c>
      <c r="C26" s="16" t="s">
        <v>62</v>
      </c>
      <c r="D26" s="17">
        <v>0.2</v>
      </c>
      <c r="E26" s="17">
        <v>0.2</v>
      </c>
      <c r="F26" s="26">
        <f t="shared" si="0"/>
        <v>100</v>
      </c>
    </row>
    <row r="27" spans="1:6" ht="15" customHeight="1" x14ac:dyDescent="0.25">
      <c r="A27" s="43" t="s">
        <v>24</v>
      </c>
      <c r="B27" s="14" t="s">
        <v>35</v>
      </c>
      <c r="C27" s="14" t="s">
        <v>1</v>
      </c>
      <c r="D27" s="15">
        <f>SUM(D28)</f>
        <v>513.79999999999995</v>
      </c>
      <c r="E27" s="15">
        <f>SUM(E28)</f>
        <v>169.25405000000001</v>
      </c>
      <c r="F27" s="26">
        <f t="shared" si="0"/>
        <v>32.941621253405998</v>
      </c>
    </row>
    <row r="28" spans="1:6" ht="31.5" x14ac:dyDescent="0.25">
      <c r="A28" s="12" t="s">
        <v>25</v>
      </c>
      <c r="B28" s="16" t="s">
        <v>36</v>
      </c>
      <c r="C28" s="16" t="s">
        <v>1</v>
      </c>
      <c r="D28" s="17">
        <f>SUM(D29)</f>
        <v>513.79999999999995</v>
      </c>
      <c r="E28" s="17">
        <f>SUM(E29)</f>
        <v>169.25405000000001</v>
      </c>
      <c r="F28" s="26">
        <f t="shared" si="0"/>
        <v>32.941621253405998</v>
      </c>
    </row>
    <row r="29" spans="1:6" ht="63" x14ac:dyDescent="0.25">
      <c r="A29" s="12" t="s">
        <v>2</v>
      </c>
      <c r="B29" s="16" t="s">
        <v>36</v>
      </c>
      <c r="C29" s="16" t="s">
        <v>3</v>
      </c>
      <c r="D29" s="17">
        <v>513.79999999999995</v>
      </c>
      <c r="E29" s="17">
        <v>169.25405000000001</v>
      </c>
      <c r="F29" s="26">
        <f t="shared" si="0"/>
        <v>32.941621253405998</v>
      </c>
    </row>
    <row r="30" spans="1:6" s="20" customFormat="1" ht="30.75" customHeight="1" x14ac:dyDescent="0.25">
      <c r="A30" s="43" t="s">
        <v>55</v>
      </c>
      <c r="B30" s="14" t="s">
        <v>56</v>
      </c>
      <c r="C30" s="14" t="s">
        <v>1</v>
      </c>
      <c r="D30" s="15">
        <f>SUM(D31:D32)</f>
        <v>595</v>
      </c>
      <c r="E30" s="15">
        <v>1.92</v>
      </c>
      <c r="F30" s="26">
        <f t="shared" si="0"/>
        <v>0.32268907563025212</v>
      </c>
    </row>
    <row r="31" spans="1:6" ht="31.5" x14ac:dyDescent="0.25">
      <c r="A31" s="12" t="s">
        <v>23</v>
      </c>
      <c r="B31" s="16" t="s">
        <v>56</v>
      </c>
      <c r="C31" s="16" t="s">
        <v>4</v>
      </c>
      <c r="D31" s="17">
        <v>590</v>
      </c>
      <c r="E31" s="17">
        <v>0</v>
      </c>
      <c r="F31" s="26">
        <f t="shared" si="0"/>
        <v>0</v>
      </c>
    </row>
    <row r="32" spans="1:6" x14ac:dyDescent="0.25">
      <c r="A32" s="43" t="s">
        <v>5</v>
      </c>
      <c r="B32" s="14" t="s">
        <v>56</v>
      </c>
      <c r="C32" s="14" t="s">
        <v>6</v>
      </c>
      <c r="D32" s="15">
        <v>5</v>
      </c>
      <c r="E32" s="15">
        <v>1.92</v>
      </c>
      <c r="F32" s="26">
        <f t="shared" si="0"/>
        <v>38.4</v>
      </c>
    </row>
    <row r="33" spans="1:6" ht="18.75" customHeight="1" x14ac:dyDescent="0.25">
      <c r="A33" s="12" t="s">
        <v>11</v>
      </c>
      <c r="B33" s="16" t="s">
        <v>37</v>
      </c>
      <c r="C33" s="16" t="s">
        <v>1</v>
      </c>
      <c r="D33" s="17">
        <v>5</v>
      </c>
      <c r="E33" s="17">
        <v>0</v>
      </c>
      <c r="F33" s="26">
        <f t="shared" si="0"/>
        <v>0</v>
      </c>
    </row>
    <row r="34" spans="1:6" x14ac:dyDescent="0.25">
      <c r="A34" s="12" t="s">
        <v>51</v>
      </c>
      <c r="B34" s="16" t="s">
        <v>52</v>
      </c>
      <c r="C34" s="16" t="s">
        <v>1</v>
      </c>
      <c r="D34" s="17">
        <v>5</v>
      </c>
      <c r="E34" s="17">
        <v>0</v>
      </c>
      <c r="F34" s="26">
        <f t="shared" si="0"/>
        <v>0</v>
      </c>
    </row>
    <row r="35" spans="1:6" ht="15" customHeight="1" x14ac:dyDescent="0.25">
      <c r="A35" s="12" t="s">
        <v>26</v>
      </c>
      <c r="B35" s="16" t="s">
        <v>38</v>
      </c>
      <c r="C35" s="16" t="s">
        <v>1</v>
      </c>
      <c r="D35" s="17">
        <v>5</v>
      </c>
      <c r="E35" s="17">
        <v>0</v>
      </c>
      <c r="F35" s="26">
        <f t="shared" si="0"/>
        <v>0</v>
      </c>
    </row>
    <row r="36" spans="1:6" x14ac:dyDescent="0.25">
      <c r="A36" s="12" t="s">
        <v>5</v>
      </c>
      <c r="B36" s="16" t="s">
        <v>38</v>
      </c>
      <c r="C36" s="16" t="s">
        <v>6</v>
      </c>
      <c r="D36" s="17">
        <v>5</v>
      </c>
      <c r="E36" s="17">
        <v>0</v>
      </c>
      <c r="F36" s="26">
        <f t="shared" si="0"/>
        <v>0</v>
      </c>
    </row>
    <row r="37" spans="1:6" ht="15" customHeight="1" x14ac:dyDescent="0.25">
      <c r="A37" s="43" t="s">
        <v>13</v>
      </c>
      <c r="B37" s="14" t="s">
        <v>39</v>
      </c>
      <c r="C37" s="14" t="s">
        <v>1</v>
      </c>
      <c r="D37" s="15">
        <f>SUM(D38)</f>
        <v>543.6</v>
      </c>
      <c r="E37" s="15">
        <f>SUM(E38)</f>
        <v>135.60495</v>
      </c>
      <c r="F37" s="26">
        <f t="shared" si="0"/>
        <v>24.945722958057395</v>
      </c>
    </row>
    <row r="38" spans="1:6" ht="16.149999999999999" customHeight="1" x14ac:dyDescent="0.25">
      <c r="A38" s="12" t="s">
        <v>14</v>
      </c>
      <c r="B38" s="16" t="s">
        <v>40</v>
      </c>
      <c r="C38" s="16" t="s">
        <v>1</v>
      </c>
      <c r="D38" s="17">
        <f>SUM(D39)</f>
        <v>543.6</v>
      </c>
      <c r="E38" s="17">
        <f>SUM(E39)</f>
        <v>135.60495</v>
      </c>
      <c r="F38" s="26">
        <f t="shared" si="0"/>
        <v>24.945722958057395</v>
      </c>
    </row>
    <row r="39" spans="1:6" x14ac:dyDescent="0.25">
      <c r="A39" s="12" t="s">
        <v>8</v>
      </c>
      <c r="B39" s="16" t="s">
        <v>40</v>
      </c>
      <c r="C39" s="16" t="s">
        <v>9</v>
      </c>
      <c r="D39" s="17">
        <v>543.6</v>
      </c>
      <c r="E39" s="17">
        <v>135.60495</v>
      </c>
      <c r="F39" s="26">
        <f t="shared" si="0"/>
        <v>24.945722958057395</v>
      </c>
    </row>
    <row r="40" spans="1:6" ht="47.25" x14ac:dyDescent="0.25">
      <c r="A40" s="43" t="s">
        <v>48</v>
      </c>
      <c r="B40" s="14" t="s">
        <v>41</v>
      </c>
      <c r="C40" s="14" t="s">
        <v>1</v>
      </c>
      <c r="D40" s="15">
        <f>SUM(D41)</f>
        <v>156.19999999999999</v>
      </c>
      <c r="E40" s="15">
        <f>SUM(E41)</f>
        <v>29.15503</v>
      </c>
      <c r="F40" s="26">
        <f t="shared" si="0"/>
        <v>18.665192061459667</v>
      </c>
    </row>
    <row r="41" spans="1:6" ht="63" x14ac:dyDescent="0.25">
      <c r="A41" s="12" t="s">
        <v>2</v>
      </c>
      <c r="B41" s="16" t="s">
        <v>41</v>
      </c>
      <c r="C41" s="16" t="s">
        <v>3</v>
      </c>
      <c r="D41" s="17">
        <v>156.19999999999999</v>
      </c>
      <c r="E41" s="17">
        <v>29.15503</v>
      </c>
      <c r="F41" s="26">
        <f t="shared" si="0"/>
        <v>18.665192061459667</v>
      </c>
    </row>
    <row r="42" spans="1:6" ht="54.75" customHeight="1" x14ac:dyDescent="0.25">
      <c r="A42" s="36" t="s">
        <v>50</v>
      </c>
      <c r="B42" s="39" t="s">
        <v>84</v>
      </c>
      <c r="C42" s="16" t="s">
        <v>1</v>
      </c>
      <c r="D42" s="15">
        <v>31.59</v>
      </c>
      <c r="E42" s="15">
        <v>0</v>
      </c>
      <c r="F42" s="26">
        <v>0</v>
      </c>
    </row>
    <row r="43" spans="1:6" ht="35.25" customHeight="1" x14ac:dyDescent="0.25">
      <c r="A43" s="37" t="s">
        <v>82</v>
      </c>
      <c r="B43" s="40" t="s">
        <v>85</v>
      </c>
      <c r="C43" s="16" t="s">
        <v>1</v>
      </c>
      <c r="D43" s="17">
        <v>31.59</v>
      </c>
      <c r="E43" s="17">
        <v>0</v>
      </c>
      <c r="F43" s="26">
        <v>0</v>
      </c>
    </row>
    <row r="44" spans="1:6" ht="35.25" customHeight="1" x14ac:dyDescent="0.25">
      <c r="A44" s="38" t="s">
        <v>83</v>
      </c>
      <c r="B44" s="40" t="s">
        <v>85</v>
      </c>
      <c r="C44" s="16" t="s">
        <v>4</v>
      </c>
      <c r="D44" s="17">
        <v>31.59</v>
      </c>
      <c r="E44" s="17">
        <v>0</v>
      </c>
      <c r="F44" s="26"/>
    </row>
    <row r="45" spans="1:6" ht="54" customHeight="1" x14ac:dyDescent="0.25">
      <c r="A45" s="41" t="s">
        <v>86</v>
      </c>
      <c r="B45" s="39" t="s">
        <v>87</v>
      </c>
      <c r="C45" s="14" t="s">
        <v>1</v>
      </c>
      <c r="D45" s="15">
        <v>0.4</v>
      </c>
      <c r="E45" s="15">
        <v>0</v>
      </c>
      <c r="F45" s="26">
        <v>0</v>
      </c>
    </row>
    <row r="46" spans="1:6" ht="35.25" customHeight="1" x14ac:dyDescent="0.25">
      <c r="A46" s="37" t="s">
        <v>86</v>
      </c>
      <c r="B46" s="40" t="s">
        <v>87</v>
      </c>
      <c r="C46" s="16" t="s">
        <v>1</v>
      </c>
      <c r="D46" s="17">
        <v>0.4</v>
      </c>
      <c r="E46" s="17">
        <v>0</v>
      </c>
      <c r="F46" s="26">
        <v>0</v>
      </c>
    </row>
    <row r="47" spans="1:6" ht="35.25" customHeight="1" x14ac:dyDescent="0.25">
      <c r="A47" s="38" t="s">
        <v>83</v>
      </c>
      <c r="B47" s="40" t="s">
        <v>87</v>
      </c>
      <c r="C47" s="16" t="s">
        <v>4</v>
      </c>
      <c r="D47" s="17">
        <v>0.4</v>
      </c>
      <c r="E47" s="17">
        <v>0</v>
      </c>
      <c r="F47" s="26">
        <v>0</v>
      </c>
    </row>
    <row r="48" spans="1:6" ht="33.75" customHeight="1" x14ac:dyDescent="0.25">
      <c r="A48" s="6" t="s">
        <v>27</v>
      </c>
      <c r="B48" s="21" t="s">
        <v>42</v>
      </c>
      <c r="C48" s="21" t="s">
        <v>1</v>
      </c>
      <c r="D48" s="22">
        <f>SUM(D65+D61+D59+D56+D53+D50)</f>
        <v>10510.340039999999</v>
      </c>
      <c r="E48" s="22">
        <f>SUM(E65+E61+E59+E56+E53+E50)</f>
        <v>691.06181000000004</v>
      </c>
      <c r="F48" s="26">
        <f t="shared" si="0"/>
        <v>6.5750661479074282</v>
      </c>
    </row>
    <row r="49" spans="1:6" ht="74.25" customHeight="1" x14ac:dyDescent="0.25">
      <c r="A49" s="12" t="s">
        <v>53</v>
      </c>
      <c r="B49" s="16" t="s">
        <v>43</v>
      </c>
      <c r="C49" s="16" t="s">
        <v>1</v>
      </c>
      <c r="D49" s="17">
        <f>SUM(D50+D59)</f>
        <v>4272.6400400000002</v>
      </c>
      <c r="E49" s="17">
        <f>SUM(E50+E59)</f>
        <v>691.06181000000004</v>
      </c>
      <c r="F49" s="26">
        <f t="shared" si="0"/>
        <v>16.174117256084134</v>
      </c>
    </row>
    <row r="50" spans="1:6" ht="30.75" customHeight="1" x14ac:dyDescent="0.25">
      <c r="A50" s="43" t="s">
        <v>49</v>
      </c>
      <c r="B50" s="14" t="s">
        <v>46</v>
      </c>
      <c r="C50" s="16" t="s">
        <v>1</v>
      </c>
      <c r="D50" s="15">
        <f>SUM(D51:D52)</f>
        <v>2307.86319</v>
      </c>
      <c r="E50" s="15">
        <f>SUM(E51:E52)</f>
        <v>674.44695999999999</v>
      </c>
      <c r="F50" s="26">
        <f t="shared" si="0"/>
        <v>29.223870934914476</v>
      </c>
    </row>
    <row r="51" spans="1:6" ht="67.5" customHeight="1" x14ac:dyDescent="0.25">
      <c r="A51" s="12" t="s">
        <v>2</v>
      </c>
      <c r="B51" s="16" t="s">
        <v>46</v>
      </c>
      <c r="C51" s="16" t="s">
        <v>3</v>
      </c>
      <c r="D51" s="17">
        <v>2144</v>
      </c>
      <c r="E51" s="17">
        <v>669.44741999999997</v>
      </c>
      <c r="F51" s="26">
        <f t="shared" si="0"/>
        <v>31.224226679104479</v>
      </c>
    </row>
    <row r="52" spans="1:6" ht="30.75" customHeight="1" x14ac:dyDescent="0.25">
      <c r="A52" s="12" t="s">
        <v>23</v>
      </c>
      <c r="B52" s="16" t="s">
        <v>46</v>
      </c>
      <c r="C52" s="16" t="s">
        <v>4</v>
      </c>
      <c r="D52" s="28">
        <v>163.86319</v>
      </c>
      <c r="E52" s="17">
        <v>4.9995399999999997</v>
      </c>
      <c r="F52" s="26">
        <f t="shared" si="0"/>
        <v>3.051045204234093</v>
      </c>
    </row>
    <row r="53" spans="1:6" ht="54" customHeight="1" x14ac:dyDescent="0.25">
      <c r="A53" s="29" t="s">
        <v>73</v>
      </c>
      <c r="B53" s="33" t="s">
        <v>74</v>
      </c>
      <c r="C53" s="14" t="s">
        <v>1</v>
      </c>
      <c r="D53" s="15">
        <v>6148</v>
      </c>
      <c r="E53" s="15">
        <v>0</v>
      </c>
      <c r="F53" s="26"/>
    </row>
    <row r="54" spans="1:6" ht="71.25" customHeight="1" x14ac:dyDescent="0.25">
      <c r="A54" s="31" t="s">
        <v>75</v>
      </c>
      <c r="B54" s="30" t="s">
        <v>74</v>
      </c>
      <c r="C54" s="16" t="s">
        <v>1</v>
      </c>
      <c r="D54" s="17">
        <v>6148</v>
      </c>
      <c r="E54" s="17">
        <v>0</v>
      </c>
      <c r="F54" s="26">
        <v>0</v>
      </c>
    </row>
    <row r="55" spans="1:6" ht="44.25" customHeight="1" x14ac:dyDescent="0.25">
      <c r="A55" s="32" t="s">
        <v>23</v>
      </c>
      <c r="B55" s="33" t="s">
        <v>77</v>
      </c>
      <c r="C55" s="16" t="s">
        <v>4</v>
      </c>
      <c r="D55" s="17">
        <v>6148</v>
      </c>
      <c r="E55" s="17">
        <v>0</v>
      </c>
      <c r="F55" s="26">
        <v>0</v>
      </c>
    </row>
    <row r="56" spans="1:6" ht="87.75" customHeight="1" x14ac:dyDescent="0.25">
      <c r="A56" s="29" t="s">
        <v>75</v>
      </c>
      <c r="B56" s="33" t="s">
        <v>76</v>
      </c>
      <c r="C56" s="14" t="s">
        <v>1</v>
      </c>
      <c r="D56" s="15">
        <v>61.5</v>
      </c>
      <c r="E56" s="15">
        <v>0</v>
      </c>
      <c r="F56" s="26">
        <v>0</v>
      </c>
    </row>
    <row r="57" spans="1:6" ht="74.25" customHeight="1" x14ac:dyDescent="0.25">
      <c r="A57" s="31" t="s">
        <v>75</v>
      </c>
      <c r="B57" s="33" t="s">
        <v>76</v>
      </c>
      <c r="C57" s="16" t="s">
        <v>1</v>
      </c>
      <c r="D57" s="17">
        <v>61.5</v>
      </c>
      <c r="E57" s="17">
        <v>0</v>
      </c>
      <c r="F57" s="26">
        <v>0</v>
      </c>
    </row>
    <row r="58" spans="1:6" ht="30.75" customHeight="1" x14ac:dyDescent="0.25">
      <c r="A58" s="32" t="s">
        <v>23</v>
      </c>
      <c r="B58" s="33" t="s">
        <v>76</v>
      </c>
      <c r="C58" s="16" t="s">
        <v>4</v>
      </c>
      <c r="D58" s="17">
        <v>61.5</v>
      </c>
      <c r="E58" s="17">
        <v>0</v>
      </c>
      <c r="F58" s="26">
        <v>0</v>
      </c>
    </row>
    <row r="59" spans="1:6" ht="24.75" customHeight="1" x14ac:dyDescent="0.25">
      <c r="A59" s="43" t="s">
        <v>12</v>
      </c>
      <c r="B59" s="14" t="s">
        <v>47</v>
      </c>
      <c r="C59" s="14" t="s">
        <v>1</v>
      </c>
      <c r="D59" s="15">
        <f>SUM(D60)</f>
        <v>1964.77685</v>
      </c>
      <c r="E59" s="15">
        <f>SUM(E60)</f>
        <v>16.614850000000001</v>
      </c>
      <c r="F59" s="26">
        <f t="shared" si="0"/>
        <v>0.84563547254742966</v>
      </c>
    </row>
    <row r="60" spans="1:6" ht="31.5" x14ac:dyDescent="0.25">
      <c r="A60" s="12" t="s">
        <v>23</v>
      </c>
      <c r="B60" s="16" t="s">
        <v>47</v>
      </c>
      <c r="C60" s="16" t="s">
        <v>4</v>
      </c>
      <c r="D60" s="45">
        <v>1964.77685</v>
      </c>
      <c r="E60" s="17">
        <v>16.614850000000001</v>
      </c>
      <c r="F60" s="26">
        <f t="shared" si="0"/>
        <v>0.84563547254742966</v>
      </c>
    </row>
    <row r="61" spans="1:6" ht="24" customHeight="1" x14ac:dyDescent="0.25">
      <c r="A61" s="43" t="s">
        <v>65</v>
      </c>
      <c r="B61" s="14" t="s">
        <v>72</v>
      </c>
      <c r="C61" s="14" t="s">
        <v>1</v>
      </c>
      <c r="D61" s="15">
        <f>SUM(D62:D63)</f>
        <v>8.1999999999999993</v>
      </c>
      <c r="E61" s="15">
        <v>0</v>
      </c>
      <c r="F61" s="26">
        <f t="shared" si="0"/>
        <v>0</v>
      </c>
    </row>
    <row r="62" spans="1:6" ht="31.5" x14ac:dyDescent="0.25">
      <c r="A62" s="12" t="s">
        <v>23</v>
      </c>
      <c r="B62" s="16" t="s">
        <v>72</v>
      </c>
      <c r="C62" s="16" t="s">
        <v>4</v>
      </c>
      <c r="D62" s="17">
        <v>8.1</v>
      </c>
      <c r="E62" s="17">
        <v>0</v>
      </c>
      <c r="F62" s="26">
        <f t="shared" si="0"/>
        <v>0</v>
      </c>
    </row>
    <row r="63" spans="1:6" x14ac:dyDescent="0.25">
      <c r="A63" s="12" t="s">
        <v>65</v>
      </c>
      <c r="B63" s="16" t="s">
        <v>71</v>
      </c>
      <c r="C63" s="16" t="s">
        <v>4</v>
      </c>
      <c r="D63" s="17">
        <v>0.1</v>
      </c>
      <c r="E63" s="17">
        <v>0</v>
      </c>
      <c r="F63" s="26">
        <f t="shared" si="0"/>
        <v>0</v>
      </c>
    </row>
    <row r="64" spans="1:6" ht="31.5" x14ac:dyDescent="0.25">
      <c r="A64" s="12" t="s">
        <v>23</v>
      </c>
      <c r="B64" s="16" t="s">
        <v>71</v>
      </c>
      <c r="C64" s="16" t="s">
        <v>4</v>
      </c>
      <c r="D64" s="17">
        <v>0.1</v>
      </c>
      <c r="E64" s="17">
        <v>0</v>
      </c>
      <c r="F64" s="26">
        <f t="shared" si="0"/>
        <v>0</v>
      </c>
    </row>
    <row r="65" spans="1:6" x14ac:dyDescent="0.25">
      <c r="A65" s="43" t="s">
        <v>7</v>
      </c>
      <c r="B65" s="14" t="s">
        <v>43</v>
      </c>
      <c r="C65" s="14" t="s">
        <v>1</v>
      </c>
      <c r="D65" s="15">
        <f>SUM(D66+D68)</f>
        <v>20</v>
      </c>
      <c r="E65" s="15">
        <f>SUM(E66+E68)</f>
        <v>0</v>
      </c>
      <c r="F65" s="26">
        <f t="shared" si="0"/>
        <v>0</v>
      </c>
    </row>
    <row r="66" spans="1:6" x14ac:dyDescent="0.25">
      <c r="A66" s="12" t="s">
        <v>29</v>
      </c>
      <c r="B66" s="16" t="s">
        <v>44</v>
      </c>
      <c r="C66" s="16" t="s">
        <v>1</v>
      </c>
      <c r="D66" s="17">
        <f>SUM(D67)</f>
        <v>20</v>
      </c>
      <c r="E66" s="17">
        <f>SUM(E67)</f>
        <v>0</v>
      </c>
      <c r="F66" s="26">
        <f t="shared" si="0"/>
        <v>0</v>
      </c>
    </row>
    <row r="67" spans="1:6" ht="31.5" x14ac:dyDescent="0.25">
      <c r="A67" s="12" t="s">
        <v>28</v>
      </c>
      <c r="B67" s="16" t="s">
        <v>44</v>
      </c>
      <c r="C67" s="16" t="s">
        <v>4</v>
      </c>
      <c r="D67" s="17">
        <v>20</v>
      </c>
      <c r="E67" s="17">
        <v>0</v>
      </c>
      <c r="F67" s="26">
        <f t="shared" si="0"/>
        <v>0</v>
      </c>
    </row>
    <row r="68" spans="1:6" ht="16.899999999999999" hidden="1" customHeight="1" x14ac:dyDescent="0.25">
      <c r="A68" s="12" t="s">
        <v>7</v>
      </c>
      <c r="B68" s="16" t="s">
        <v>43</v>
      </c>
      <c r="C68" s="16" t="s">
        <v>1</v>
      </c>
      <c r="D68" s="17">
        <f>SUM(D69)</f>
        <v>0</v>
      </c>
    </row>
    <row r="69" spans="1:6" ht="19.5" hidden="1" customHeight="1" x14ac:dyDescent="0.25">
      <c r="A69" s="12" t="s">
        <v>18</v>
      </c>
      <c r="B69" s="16" t="s">
        <v>45</v>
      </c>
      <c r="C69" s="16" t="s">
        <v>1</v>
      </c>
      <c r="D69" s="17">
        <f>SUM(D70)</f>
        <v>0</v>
      </c>
    </row>
    <row r="70" spans="1:6" ht="31.5" hidden="1" x14ac:dyDescent="0.25">
      <c r="A70" s="12" t="s">
        <v>28</v>
      </c>
      <c r="B70" s="16" t="s">
        <v>45</v>
      </c>
      <c r="C70" s="16" t="s">
        <v>4</v>
      </c>
      <c r="D70" s="17">
        <v>0</v>
      </c>
    </row>
    <row r="71" spans="1:6" x14ac:dyDescent="0.25">
      <c r="A71" s="23">
        <f>SUM(A9:A67)</f>
        <v>1</v>
      </c>
    </row>
    <row r="74" spans="1:6" x14ac:dyDescent="0.25">
      <c r="E74" s="27"/>
    </row>
  </sheetData>
  <mergeCells count="5">
    <mergeCell ref="B1:D1"/>
    <mergeCell ref="B3:D3"/>
    <mergeCell ref="A5:B5"/>
    <mergeCell ref="B2:D2"/>
    <mergeCell ref="A6:D6"/>
  </mergeCells>
  <phoneticPr fontId="3" type="noConversion"/>
  <printOptions horizontalCentered="1"/>
  <pageMargins left="0" right="0" top="0" bottom="0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Пользователь Windows</cp:lastModifiedBy>
  <cp:lastPrinted>2024-05-06T05:54:21Z</cp:lastPrinted>
  <dcterms:created xsi:type="dcterms:W3CDTF">2013-11-17T06:27:08Z</dcterms:created>
  <dcterms:modified xsi:type="dcterms:W3CDTF">2024-05-06T05:55:14Z</dcterms:modified>
</cp:coreProperties>
</file>