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265" yWindow="300" windowWidth="13890" windowHeight="12285"/>
  </bookViews>
  <sheets>
    <sheet name="Лист1" sheetId="1" r:id="rId1"/>
  </sheets>
  <definedNames>
    <definedName name="_xlnm.Print_Area" localSheetId="0">Лист1!$A$1:$I$84</definedName>
  </definedNames>
  <calcPr calcId="124519"/>
</workbook>
</file>

<file path=xl/calcChain.xml><?xml version="1.0" encoding="utf-8"?>
<calcChain xmlns="http://schemas.openxmlformats.org/spreadsheetml/2006/main">
  <c r="H19" i="1"/>
  <c r="H23"/>
  <c r="H66" l="1"/>
  <c r="H69"/>
  <c r="I69" s="1"/>
  <c r="H70"/>
  <c r="I70" s="1"/>
  <c r="H71"/>
  <c r="I71" s="1"/>
  <c r="H72"/>
  <c r="I72" s="1"/>
  <c r="H82"/>
  <c r="H81"/>
  <c r="I81" s="1"/>
  <c r="I82"/>
  <c r="H83"/>
  <c r="I11"/>
  <c r="I12"/>
  <c r="I13"/>
  <c r="I14"/>
  <c r="I15"/>
  <c r="I20"/>
  <c r="I21"/>
  <c r="I22"/>
  <c r="I23"/>
  <c r="I24"/>
  <c r="I25"/>
  <c r="I26"/>
  <c r="I27"/>
  <c r="I28"/>
  <c r="I29"/>
  <c r="I30"/>
  <c r="I31"/>
  <c r="I32"/>
  <c r="I33"/>
  <c r="I34"/>
  <c r="I39"/>
  <c r="I41"/>
  <c r="I42"/>
  <c r="I44"/>
  <c r="I47"/>
  <c r="I53"/>
  <c r="I55"/>
  <c r="I59"/>
  <c r="I60"/>
  <c r="I61"/>
  <c r="I65"/>
  <c r="I66"/>
  <c r="I67"/>
  <c r="I73"/>
  <c r="I74"/>
  <c r="I75"/>
  <c r="I76"/>
  <c r="I77"/>
  <c r="I78"/>
  <c r="I83"/>
  <c r="I84"/>
  <c r="H77"/>
  <c r="H76" s="1"/>
  <c r="H75" s="1"/>
  <c r="H74" s="1"/>
  <c r="H64"/>
  <c r="H63" s="1"/>
  <c r="H62" s="1"/>
  <c r="I62" s="1"/>
  <c r="H60"/>
  <c r="H59" s="1"/>
  <c r="H58" s="1"/>
  <c r="H57" s="1"/>
  <c r="I57" s="1"/>
  <c r="H54"/>
  <c r="I54" s="1"/>
  <c r="H52"/>
  <c r="I52" s="1"/>
  <c r="H51"/>
  <c r="H50" s="1"/>
  <c r="H49" s="1"/>
  <c r="H48" s="1"/>
  <c r="I48" s="1"/>
  <c r="H46"/>
  <c r="H45" s="1"/>
  <c r="H44" s="1"/>
  <c r="H43" s="1"/>
  <c r="I43" s="1"/>
  <c r="H40"/>
  <c r="I40" s="1"/>
  <c r="H38"/>
  <c r="H37" s="1"/>
  <c r="H18"/>
  <c r="H17" s="1"/>
  <c r="H16" s="1"/>
  <c r="I16" s="1"/>
  <c r="H14"/>
  <c r="H13" s="1"/>
  <c r="H12" s="1"/>
  <c r="H11" s="1"/>
  <c r="I64" l="1"/>
  <c r="I63"/>
  <c r="H68"/>
  <c r="I68" s="1"/>
  <c r="H80"/>
  <c r="I58"/>
  <c r="I51"/>
  <c r="I49"/>
  <c r="I50"/>
  <c r="I46"/>
  <c r="I45"/>
  <c r="H36"/>
  <c r="H35" s="1"/>
  <c r="I35" s="1"/>
  <c r="I38"/>
  <c r="I37"/>
  <c r="I18"/>
  <c r="I19"/>
  <c r="I17"/>
  <c r="H56"/>
  <c r="I56" s="1"/>
  <c r="H10"/>
  <c r="I10" s="1"/>
  <c r="G77"/>
  <c r="G76" s="1"/>
  <c r="G75" s="1"/>
  <c r="G74" s="1"/>
  <c r="H79" l="1"/>
  <c r="I79" s="1"/>
  <c r="I80"/>
  <c r="I36"/>
  <c r="G40"/>
  <c r="H9" l="1"/>
  <c r="G64"/>
  <c r="G63" s="1"/>
  <c r="G62" s="1"/>
  <c r="G54"/>
  <c r="G52" s="1"/>
  <c r="G51" s="1"/>
  <c r="G50" s="1"/>
  <c r="G49" s="1"/>
  <c r="G48" s="1"/>
  <c r="G19"/>
  <c r="G18" s="1"/>
  <c r="G17" s="1"/>
  <c r="G16" s="1"/>
  <c r="G14"/>
  <c r="G13" s="1"/>
  <c r="G12" s="1"/>
  <c r="G11" s="1"/>
  <c r="G38"/>
  <c r="G37" s="1"/>
  <c r="G46"/>
  <c r="G45" s="1"/>
  <c r="G44" s="1"/>
  <c r="G43" s="1"/>
  <c r="G60"/>
  <c r="G59" s="1"/>
  <c r="G58" s="1"/>
  <c r="G57" s="1"/>
  <c r="G68"/>
  <c r="G80"/>
  <c r="G79" s="1"/>
  <c r="I9" l="1"/>
  <c r="G56"/>
  <c r="G36"/>
  <c r="G35" s="1"/>
  <c r="G10" s="1"/>
  <c r="G9" l="1"/>
</calcChain>
</file>

<file path=xl/sharedStrings.xml><?xml version="1.0" encoding="utf-8"?>
<sst xmlns="http://schemas.openxmlformats.org/spreadsheetml/2006/main" count="470" uniqueCount="112">
  <si>
    <t>Наименование расхода</t>
  </si>
  <si>
    <t>Раздел</t>
  </si>
  <si>
    <t>Подраздел</t>
  </si>
  <si>
    <t>000</t>
  </si>
  <si>
    <t>00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</si>
  <si>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</si>
  <si>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</si>
  <si>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</si>
  <si>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</si>
  <si>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</si>
  <si>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</si>
  <si>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</si>
  <si>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>02</t>
  </si>
  <si>
    <t>Иные бюджетные ассигнования</t>
  </si>
  <si>
    <t>800</t>
  </si>
  <si>
    <t>Мероприятия в установленной сфере деятельности</t>
  </si>
  <si>
    <t>10</t>
  </si>
  <si>
    <t>03</t>
  </si>
  <si>
    <t>Руководство и управление в сфере установленных функций органов государственной власти Кировской области и органов местного самоуправления</t>
  </si>
  <si>
    <t>09</t>
  </si>
  <si>
    <t>Резервные фонды</t>
  </si>
  <si>
    <t>11</t>
  </si>
  <si>
    <t>05</t>
  </si>
  <si>
    <t>13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</si>
  <si>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</si>
  <si>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</si>
  <si>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</si>
  <si>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</si>
  <si>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Дорожное хозяйство (дорожные фонды)</t>
  </si>
  <si>
    <t>Мероприятия в сфере дорожной деятельности</t>
  </si>
  <si>
    <t>Жилищно-коммунальное хозяйство</t>
  </si>
  <si>
    <t>Благоустройство</t>
  </si>
  <si>
    <t>Функционирование высшего должностного лица субъекта Российской Федерации и муниципального образования</t>
  </si>
  <si>
    <t>Целевая статья</t>
  </si>
  <si>
    <t>Вид расхода</t>
  </si>
  <si>
    <t>Сумма  (тыс.рублей)</t>
  </si>
  <si>
    <t>администрация муниципального образования Чеглаковского сельского поселения</t>
  </si>
  <si>
    <t>985</t>
  </si>
  <si>
    <t>Национальная экономика</t>
  </si>
  <si>
    <t>Мероприятия по благоустройству территории поселения</t>
  </si>
  <si>
    <t>Муниципальная программа: "Обеспечение функцианирования администрации Чеглаковского сельского поселения"</t>
  </si>
  <si>
    <t>Резервный фонд администрации Чеглаковского сельского поселения</t>
  </si>
  <si>
    <t>Учреждения, осуществляющие обеспечение исполнения функций органов местного самоуправления</t>
  </si>
  <si>
    <t>Муниципальная программа: "Создание безопастных и благоприятных условий жизнедеятельности   в Чеглаковском сельском поселении"</t>
  </si>
  <si>
    <t>Муниципальная программа: "Создание безопастных и благоприятных условий жизнедеятельности  в Чеглаковском сельском поселении"</t>
  </si>
  <si>
    <t>Закупка товаров, работ и услуг для государственных(муниципальных) нужд</t>
  </si>
  <si>
    <t>Закупка товаров, работ и услуг для государственных (муниципальных) нужд</t>
  </si>
  <si>
    <t xml:space="preserve">Закупка товаров, работ и услуг для государственных (муниципальных) нужд     </t>
  </si>
  <si>
    <t>Коммунальное хозяйство</t>
  </si>
  <si>
    <t>Мероприятия в области жилищно-коммунального хозяйства</t>
  </si>
  <si>
    <t>0000000000</t>
  </si>
  <si>
    <t>1400000000</t>
  </si>
  <si>
    <t>1400001000</t>
  </si>
  <si>
    <t>1400001010</t>
  </si>
  <si>
    <t>1401001010</t>
  </si>
  <si>
    <t>1400001030</t>
  </si>
  <si>
    <t>1400007000</t>
  </si>
  <si>
    <t>1400007430</t>
  </si>
  <si>
    <t>1400002000</t>
  </si>
  <si>
    <t>1400051180</t>
  </si>
  <si>
    <t>1500000000</t>
  </si>
  <si>
    <t>1500004000</t>
  </si>
  <si>
    <t>1500004300</t>
  </si>
  <si>
    <t>1500004250</t>
  </si>
  <si>
    <t>1500004370</t>
  </si>
  <si>
    <t>1500004430</t>
  </si>
  <si>
    <t>Осуществление переданных полномочий Российской Федерации по первичному воинскому учету на территориях, где отсутствуют военные комиссариаты</t>
  </si>
  <si>
    <t>Финансовое обеспечение деятельности муниципальной пожарной охраны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</si>
  <si>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</si>
  <si>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</si>
  <si>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</si>
  <si>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1400008000</t>
  </si>
  <si>
    <t>Доплаты к пенсиям муниципальных служащих</t>
  </si>
  <si>
    <t>1400008050</t>
  </si>
  <si>
    <t>Социальное обеспечение и иные выплаты населению</t>
  </si>
  <si>
    <t>300</t>
  </si>
  <si>
    <t>Муниципальная программа: "Обеспечение функционирования администрации Чеглаковского сельского поселения"</t>
  </si>
  <si>
    <t>Обеспечение деятельности пожарных команд</t>
  </si>
  <si>
    <t xml:space="preserve">Резервный фонд местных администрации </t>
  </si>
  <si>
    <t>1400007030</t>
  </si>
  <si>
    <t>Реализация расходных обязательств муниципальных образований области</t>
  </si>
  <si>
    <t>140001557А</t>
  </si>
  <si>
    <t>140001557Б</t>
  </si>
  <si>
    <t>1400002030</t>
  </si>
  <si>
    <t>Софинансирование расходных обязательств, возникающих при выполнении полномочий органов местного самоуправления по вопросам местного значения</t>
  </si>
  <si>
    <t>1400015000</t>
  </si>
  <si>
    <t>Содержание и обеспечение деятельности Государственной противопожарной службы,муниципальной пожарной охраны,ведомственной пожарной охраны,добровольной пожарной охраны,а также объединений пожарной охраны</t>
  </si>
  <si>
    <t>Управление государственной собственностью Кировской области  и муниципальной собственностью</t>
  </si>
  <si>
    <t>1400004010</t>
  </si>
  <si>
    <t>Органы местного самоуправления</t>
  </si>
  <si>
    <t>Высшее должностное лицо муниципального образования</t>
  </si>
  <si>
    <t>Иные межбюджетные трансферты</t>
  </si>
  <si>
    <t>983</t>
  </si>
  <si>
    <t>Осуществление части полномочий по осуществлению контроля за исполнением бюджета поселения в части осуществления внутреннего муниципального финансового контроля</t>
  </si>
  <si>
    <t>Межбюджетные трансферты</t>
  </si>
  <si>
    <t>500</t>
  </si>
  <si>
    <t>1400017000</t>
  </si>
  <si>
    <t>1400017990</t>
  </si>
  <si>
    <t>Другие вопросы в области национальной экономики</t>
  </si>
  <si>
    <t>12</t>
  </si>
  <si>
    <t>Мероприятия по борьбе с борщевиком Сосновского</t>
  </si>
  <si>
    <t>1500015120</t>
  </si>
  <si>
    <t xml:space="preserve">Финансовое обеспечение деятельности муниципальных учреждений </t>
  </si>
  <si>
    <t>Код главного распорядителя средств бюджета</t>
  </si>
  <si>
    <r>
      <t>15000</t>
    </r>
    <r>
      <rPr>
        <b/>
        <i/>
        <sz val="12"/>
        <rFont val="Times New Roman"/>
        <family val="1"/>
        <charset val="204"/>
      </rPr>
      <t>S</t>
    </r>
    <r>
      <rPr>
        <i/>
        <sz val="12"/>
        <rFont val="Times New Roman"/>
        <family val="1"/>
        <charset val="204"/>
      </rPr>
      <t>5120</t>
    </r>
  </si>
  <si>
    <t>Приложение №4</t>
  </si>
  <si>
    <t>Исполнено (тыс.руб)</t>
  </si>
  <si>
    <t>% исполнения</t>
  </si>
  <si>
    <t>к постановлению администрации Чеглаковского сельского поселения</t>
  </si>
  <si>
    <t>ВЕДОМСТВЕННАЯ СТРУКТУРА</t>
  </si>
  <si>
    <t>расходов бюджета  поселения за 1 квартал  2023 год</t>
  </si>
  <si>
    <t xml:space="preserve">   от 07.04.2023 г № 42-П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</si>
</sst>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"/>
  </numFmts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6" fillId="0" borderId="1" xfId="0" applyFont="1" applyFill="1" applyBorder="1" applyAlignment="1">
      <alignment vertical="top" wrapText="1"/>
    </xf>
    <xf numFmtId="11" fontId="2" fillId="0" borderId="1" xfId="1" applyNumberFormat="1" applyFont="1" applyFill="1" applyBorder="1" applyAlignment="1">
      <alignment horizontal="left" vertical="top" wrapText="1"/>
    </xf>
    <xf numFmtId="164" fontId="2" fillId="0" borderId="1" xfId="1" applyNumberFormat="1" applyFont="1" applyFill="1" applyBorder="1" applyAlignment="1">
      <alignment horizontal="center" vertical="top" wrapText="1"/>
    </xf>
    <xf numFmtId="49" fontId="2" fillId="0" borderId="0" xfId="1" applyNumberFormat="1" applyFont="1" applyFill="1" applyAlignment="1">
      <alignment vertical="top"/>
    </xf>
    <xf numFmtId="49" fontId="2" fillId="0" borderId="0" xfId="1" applyNumberFormat="1" applyFont="1" applyFill="1" applyAlignment="1">
      <alignment vertical="top" wrapText="1"/>
    </xf>
    <xf numFmtId="164" fontId="2" fillId="0" borderId="0" xfId="1" applyNumberFormat="1" applyFont="1" applyFill="1" applyAlignment="1">
      <alignment horizontal="center" vertical="top" wrapText="1"/>
    </xf>
    <xf numFmtId="164" fontId="4" fillId="0" borderId="1" xfId="1" applyNumberFormat="1" applyFont="1" applyFill="1" applyBorder="1" applyAlignment="1">
      <alignment horizontal="center" vertical="top" wrapText="1"/>
    </xf>
    <xf numFmtId="11" fontId="5" fillId="0" borderId="1" xfId="1" applyNumberFormat="1" applyFont="1" applyFill="1" applyBorder="1" applyAlignment="1">
      <alignment horizontal="left" vertical="top" wrapText="1"/>
    </xf>
    <xf numFmtId="0" fontId="6" fillId="0" borderId="0" xfId="0" applyFont="1" applyFill="1" applyAlignment="1">
      <alignment vertical="top"/>
    </xf>
    <xf numFmtId="164" fontId="6" fillId="0" borderId="0" xfId="0" applyNumberFormat="1" applyFont="1" applyFill="1" applyAlignment="1">
      <alignment horizontal="center" vertical="top"/>
    </xf>
    <xf numFmtId="0" fontId="6" fillId="0" borderId="0" xfId="0" applyFont="1" applyAlignment="1">
      <alignment vertical="top"/>
    </xf>
    <xf numFmtId="49" fontId="4" fillId="0" borderId="1" xfId="1" applyNumberFormat="1" applyFont="1" applyFill="1" applyBorder="1" applyAlignment="1">
      <alignment horizontal="center" vertical="top" wrapText="1"/>
    </xf>
    <xf numFmtId="11" fontId="4" fillId="0" borderId="1" xfId="1" applyNumberFormat="1" applyFont="1" applyFill="1" applyBorder="1" applyAlignment="1">
      <alignment horizontal="left" vertical="top" wrapText="1"/>
    </xf>
    <xf numFmtId="49" fontId="5" fillId="0" borderId="1" xfId="1" applyNumberFormat="1" applyFont="1" applyFill="1" applyBorder="1" applyAlignment="1">
      <alignment horizontal="center" vertical="top" wrapText="1"/>
    </xf>
    <xf numFmtId="49" fontId="2" fillId="0" borderId="1" xfId="1" applyNumberFormat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center" vertical="top" wrapText="1"/>
    </xf>
    <xf numFmtId="49" fontId="2" fillId="0" borderId="1" xfId="1" quotePrefix="1" applyNumberFormat="1" applyFont="1" applyFill="1" applyBorder="1" applyAlignment="1">
      <alignment horizontal="center" vertical="top" wrapText="1"/>
    </xf>
    <xf numFmtId="164" fontId="2" fillId="0" borderId="1" xfId="1" quotePrefix="1" applyNumberFormat="1" applyFont="1" applyFill="1" applyBorder="1" applyAlignment="1">
      <alignment horizontal="center" vertical="top" wrapText="1"/>
    </xf>
    <xf numFmtId="49" fontId="2" fillId="0" borderId="0" xfId="1" applyNumberFormat="1" applyFont="1" applyFill="1" applyAlignment="1">
      <alignment horizontal="right" vertical="top"/>
    </xf>
    <xf numFmtId="49" fontId="4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5" fontId="2" fillId="0" borderId="1" xfId="1" applyNumberFormat="1" applyFont="1" applyFill="1" applyBorder="1" applyAlignment="1">
      <alignment horizontal="center" vertical="top" wrapText="1"/>
    </xf>
    <xf numFmtId="164" fontId="6" fillId="0" borderId="0" xfId="0" applyNumberFormat="1" applyFont="1" applyAlignment="1">
      <alignment vertical="top"/>
    </xf>
    <xf numFmtId="49" fontId="2" fillId="0" borderId="0" xfId="1" applyNumberFormat="1" applyFont="1" applyAlignment="1">
      <alignment horizontal="center" vertical="top" wrapText="1"/>
    </xf>
    <xf numFmtId="49" fontId="2" fillId="0" borderId="2" xfId="1" applyNumberFormat="1" applyFont="1" applyBorder="1" applyAlignment="1">
      <alignment horizontal="center" vertical="top" wrapText="1"/>
    </xf>
    <xf numFmtId="49" fontId="2" fillId="0" borderId="0" xfId="1" applyNumberFormat="1" applyFont="1" applyFill="1" applyAlignment="1">
      <alignment horizontal="right" vertical="top" wrapText="1"/>
    </xf>
    <xf numFmtId="49" fontId="2" fillId="0" borderId="0" xfId="1" applyNumberFormat="1" applyFont="1" applyFill="1" applyAlignment="1">
      <alignment horizontal="right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4"/>
  <sheetViews>
    <sheetView tabSelected="1" zoomScale="70" zoomScaleNormal="70" workbookViewId="0">
      <selection activeCell="A12" sqref="A12"/>
    </sheetView>
  </sheetViews>
  <sheetFormatPr defaultRowHeight="15.75"/>
  <cols>
    <col min="1" max="1" width="75.28515625" style="9" customWidth="1"/>
    <col min="2" max="2" width="10.140625" style="9" customWidth="1"/>
    <col min="3" max="3" width="6.140625" style="9" customWidth="1"/>
    <col min="4" max="4" width="6.28515625" style="9" customWidth="1"/>
    <col min="5" max="5" width="14.42578125" style="9" customWidth="1"/>
    <col min="6" max="6" width="9.140625" style="9"/>
    <col min="7" max="7" width="17.85546875" style="10" customWidth="1"/>
    <col min="8" max="8" width="17.85546875" style="11" customWidth="1"/>
    <col min="9" max="9" width="15" style="11" bestFit="1" customWidth="1"/>
    <col min="10" max="10" width="22.140625" style="11" customWidth="1"/>
    <col min="11" max="16384" width="9.140625" style="11"/>
  </cols>
  <sheetData>
    <row r="1" spans="1:10">
      <c r="A1" s="4"/>
      <c r="B1" s="4"/>
      <c r="C1" s="11"/>
      <c r="D1" s="4"/>
      <c r="E1" s="4"/>
      <c r="F1" s="4"/>
      <c r="G1" s="4"/>
      <c r="I1" s="19" t="s">
        <v>105</v>
      </c>
    </row>
    <row r="2" spans="1:10" ht="14.45" customHeight="1">
      <c r="A2" s="4"/>
      <c r="B2" s="4"/>
      <c r="C2" s="11"/>
      <c r="D2" s="5"/>
      <c r="E2" s="5"/>
      <c r="F2" s="5"/>
      <c r="G2" s="26" t="s">
        <v>108</v>
      </c>
      <c r="H2" s="26"/>
      <c r="I2" s="26"/>
    </row>
    <row r="3" spans="1:10" ht="22.5" customHeight="1">
      <c r="A3" s="4"/>
      <c r="B3" s="4"/>
      <c r="C3" s="11"/>
      <c r="D3" s="5"/>
      <c r="E3" s="5"/>
      <c r="F3" s="5"/>
      <c r="G3" s="26"/>
      <c r="H3" s="26"/>
      <c r="I3" s="26"/>
    </row>
    <row r="4" spans="1:10">
      <c r="A4" s="4"/>
      <c r="B4" s="4"/>
      <c r="C4" s="11"/>
      <c r="D4" s="4"/>
      <c r="E4" s="4"/>
      <c r="F4" s="4"/>
      <c r="G4" s="27" t="s">
        <v>111</v>
      </c>
      <c r="H4" s="27"/>
      <c r="I4" s="27"/>
    </row>
    <row r="5" spans="1:10">
      <c r="A5" s="5"/>
      <c r="B5" s="5"/>
      <c r="C5" s="5"/>
      <c r="D5" s="5"/>
      <c r="E5" s="5"/>
      <c r="F5" s="5"/>
      <c r="G5" s="6"/>
    </row>
    <row r="6" spans="1:10" ht="18.75" customHeight="1">
      <c r="A6" s="24" t="s">
        <v>109</v>
      </c>
      <c r="B6" s="24"/>
      <c r="C6" s="24"/>
      <c r="D6" s="24"/>
      <c r="E6" s="24"/>
      <c r="F6" s="24"/>
      <c r="G6" s="24"/>
      <c r="H6" s="24"/>
      <c r="I6" s="24"/>
    </row>
    <row r="7" spans="1:10" ht="24.75" customHeight="1">
      <c r="A7" s="25" t="s">
        <v>110</v>
      </c>
      <c r="B7" s="25"/>
      <c r="C7" s="25"/>
      <c r="D7" s="25"/>
      <c r="E7" s="25"/>
      <c r="F7" s="25"/>
      <c r="G7" s="25"/>
      <c r="H7" s="25"/>
      <c r="I7" s="25"/>
    </row>
    <row r="8" spans="1:10" ht="97.5" customHeight="1">
      <c r="A8" s="17" t="s">
        <v>0</v>
      </c>
      <c r="B8" s="15" t="s">
        <v>103</v>
      </c>
      <c r="C8" s="17" t="s">
        <v>1</v>
      </c>
      <c r="D8" s="17" t="s">
        <v>2</v>
      </c>
      <c r="E8" s="15" t="s">
        <v>33</v>
      </c>
      <c r="F8" s="15" t="s">
        <v>34</v>
      </c>
      <c r="G8" s="18" t="s">
        <v>35</v>
      </c>
      <c r="H8" s="20" t="s">
        <v>106</v>
      </c>
      <c r="I8" s="21" t="s">
        <v>107</v>
      </c>
    </row>
    <row r="9" spans="1:10" ht="31.5">
      <c r="A9" s="13" t="s">
        <v>36</v>
      </c>
      <c r="B9" s="12" t="s">
        <v>37</v>
      </c>
      <c r="C9" s="12" t="s">
        <v>4</v>
      </c>
      <c r="D9" s="12" t="s">
        <v>4</v>
      </c>
      <c r="E9" s="12" t="s">
        <v>50</v>
      </c>
      <c r="F9" s="12" t="s">
        <v>3</v>
      </c>
      <c r="G9" s="7">
        <f>SUM(G10+G43+G48+G56+G68+G79)</f>
        <v>10364.34</v>
      </c>
      <c r="H9" s="7">
        <f t="shared" ref="H9" si="0">SUM(H10+H43+H48+H56+H68+H79)</f>
        <v>1698.9831799999999</v>
      </c>
      <c r="I9" s="22">
        <f>SUM(H9/G9*100)</f>
        <v>16.392584380674506</v>
      </c>
    </row>
    <row r="10" spans="1:10">
      <c r="A10" s="2" t="s">
        <v>5</v>
      </c>
      <c r="B10" s="15" t="s">
        <v>37</v>
      </c>
      <c r="C10" s="15" t="s">
        <v>6</v>
      </c>
      <c r="D10" s="15" t="s">
        <v>4</v>
      </c>
      <c r="E10" s="15" t="s">
        <v>50</v>
      </c>
      <c r="F10" s="15" t="s">
        <v>3</v>
      </c>
      <c r="G10" s="3">
        <f>SUM(G11+G16+G29+G35)</f>
        <v>4838.2000000000007</v>
      </c>
      <c r="H10" s="3">
        <f t="shared" ref="H10" si="1">SUM(H11+H16+H29+H35)</f>
        <v>1009.9762999999999</v>
      </c>
      <c r="I10" s="22">
        <f t="shared" ref="I10:I73" si="2">SUM(H10/G10*100)</f>
        <v>20.875042371129755</v>
      </c>
    </row>
    <row r="11" spans="1:10" ht="37.5" customHeight="1">
      <c r="A11" s="2" t="s">
        <v>32</v>
      </c>
      <c r="B11" s="15" t="s">
        <v>37</v>
      </c>
      <c r="C11" s="15" t="s">
        <v>6</v>
      </c>
      <c r="D11" s="15" t="s">
        <v>12</v>
      </c>
      <c r="E11" s="15" t="s">
        <v>50</v>
      </c>
      <c r="F11" s="15" t="s">
        <v>3</v>
      </c>
      <c r="G11" s="3">
        <f t="shared" ref="G11:G14" si="3">SUM(G12)</f>
        <v>674.9</v>
      </c>
      <c r="H11" s="3">
        <f t="shared" ref="H11:H14" si="4">SUM(H12)</f>
        <v>142.02059</v>
      </c>
      <c r="I11" s="22">
        <f t="shared" si="2"/>
        <v>21.043204919247298</v>
      </c>
      <c r="J11" s="23"/>
    </row>
    <row r="12" spans="1:10" s="9" customFormat="1" ht="33.75" customHeight="1">
      <c r="A12" s="8" t="s">
        <v>76</v>
      </c>
      <c r="B12" s="14" t="s">
        <v>37</v>
      </c>
      <c r="C12" s="14" t="s">
        <v>6</v>
      </c>
      <c r="D12" s="14" t="s">
        <v>12</v>
      </c>
      <c r="E12" s="14" t="s">
        <v>51</v>
      </c>
      <c r="F12" s="14" t="s">
        <v>3</v>
      </c>
      <c r="G12" s="3">
        <f t="shared" si="3"/>
        <v>674.9</v>
      </c>
      <c r="H12" s="3">
        <f t="shared" si="4"/>
        <v>142.02059</v>
      </c>
      <c r="I12" s="22">
        <f t="shared" si="2"/>
        <v>21.043204919247298</v>
      </c>
    </row>
    <row r="13" spans="1:10" ht="45" customHeight="1">
      <c r="A13" s="8" t="s">
        <v>18</v>
      </c>
      <c r="B13" s="15" t="s">
        <v>37</v>
      </c>
      <c r="C13" s="14" t="s">
        <v>6</v>
      </c>
      <c r="D13" s="14" t="s">
        <v>12</v>
      </c>
      <c r="E13" s="14" t="s">
        <v>52</v>
      </c>
      <c r="F13" s="14" t="s">
        <v>3</v>
      </c>
      <c r="G13" s="3">
        <f t="shared" si="3"/>
        <v>674.9</v>
      </c>
      <c r="H13" s="3">
        <f t="shared" si="4"/>
        <v>142.02059</v>
      </c>
      <c r="I13" s="22">
        <f t="shared" si="2"/>
        <v>21.043204919247298</v>
      </c>
    </row>
    <row r="14" spans="1:10" ht="18.75" customHeight="1">
      <c r="A14" s="8" t="s">
        <v>90</v>
      </c>
      <c r="B14" s="15" t="s">
        <v>37</v>
      </c>
      <c r="C14" s="14" t="s">
        <v>6</v>
      </c>
      <c r="D14" s="14" t="s">
        <v>12</v>
      </c>
      <c r="E14" s="14" t="s">
        <v>53</v>
      </c>
      <c r="F14" s="14" t="s">
        <v>3</v>
      </c>
      <c r="G14" s="3">
        <f t="shared" si="3"/>
        <v>674.9</v>
      </c>
      <c r="H14" s="3">
        <f t="shared" si="4"/>
        <v>142.02059</v>
      </c>
      <c r="I14" s="22">
        <f t="shared" si="2"/>
        <v>21.043204919247298</v>
      </c>
    </row>
    <row r="15" spans="1:10" ht="49.5" customHeight="1">
      <c r="A15" s="2" t="s">
        <v>9</v>
      </c>
      <c r="B15" s="15" t="s">
        <v>37</v>
      </c>
      <c r="C15" s="15" t="s">
        <v>6</v>
      </c>
      <c r="D15" s="15" t="s">
        <v>12</v>
      </c>
      <c r="E15" s="15" t="s">
        <v>54</v>
      </c>
      <c r="F15" s="15" t="s">
        <v>10</v>
      </c>
      <c r="G15" s="3">
        <v>674.9</v>
      </c>
      <c r="H15" s="3">
        <v>142.02059</v>
      </c>
      <c r="I15" s="22">
        <f t="shared" si="2"/>
        <v>21.043204919247298</v>
      </c>
    </row>
    <row r="16" spans="1:10" ht="49.5" customHeight="1">
      <c r="A16" s="2" t="s">
        <v>7</v>
      </c>
      <c r="B16" s="15" t="s">
        <v>37</v>
      </c>
      <c r="C16" s="15" t="s">
        <v>6</v>
      </c>
      <c r="D16" s="15" t="s">
        <v>8</v>
      </c>
      <c r="E16" s="15" t="s">
        <v>50</v>
      </c>
      <c r="F16" s="15" t="s">
        <v>3</v>
      </c>
      <c r="G16" s="3">
        <f>SUM(G17)</f>
        <v>2838.6880000000001</v>
      </c>
      <c r="H16" s="3">
        <f t="shared" ref="H16" si="5">SUM(H17)</f>
        <v>708.17260999999996</v>
      </c>
      <c r="I16" s="22">
        <f t="shared" si="2"/>
        <v>24.94718017619407</v>
      </c>
    </row>
    <row r="17" spans="1:9" ht="33" customHeight="1">
      <c r="A17" s="8" t="s">
        <v>76</v>
      </c>
      <c r="B17" s="14" t="s">
        <v>37</v>
      </c>
      <c r="C17" s="14" t="s">
        <v>6</v>
      </c>
      <c r="D17" s="14" t="s">
        <v>8</v>
      </c>
      <c r="E17" s="14" t="s">
        <v>51</v>
      </c>
      <c r="F17" s="14" t="s">
        <v>3</v>
      </c>
      <c r="G17" s="16">
        <f>SUM(G18+G23+G26)</f>
        <v>2838.6880000000001</v>
      </c>
      <c r="H17" s="16">
        <f t="shared" ref="H17" si="6">SUM(H18+H23+H26)</f>
        <v>708.17260999999996</v>
      </c>
      <c r="I17" s="22">
        <f t="shared" si="2"/>
        <v>24.94718017619407</v>
      </c>
    </row>
    <row r="18" spans="1:9" ht="51.75" customHeight="1">
      <c r="A18" s="8" t="s">
        <v>18</v>
      </c>
      <c r="B18" s="14" t="s">
        <v>37</v>
      </c>
      <c r="C18" s="14" t="s">
        <v>6</v>
      </c>
      <c r="D18" s="14" t="s">
        <v>8</v>
      </c>
      <c r="E18" s="14" t="s">
        <v>52</v>
      </c>
      <c r="F18" s="14" t="s">
        <v>3</v>
      </c>
      <c r="G18" s="16">
        <f>G19</f>
        <v>2835.6379999999999</v>
      </c>
      <c r="H18" s="16">
        <f t="shared" ref="H18" si="7">H19</f>
        <v>707.14760999999999</v>
      </c>
      <c r="I18" s="22">
        <f t="shared" si="2"/>
        <v>24.937866187432952</v>
      </c>
    </row>
    <row r="19" spans="1:9">
      <c r="A19" s="8" t="s">
        <v>89</v>
      </c>
      <c r="B19" s="14" t="s">
        <v>37</v>
      </c>
      <c r="C19" s="14" t="s">
        <v>6</v>
      </c>
      <c r="D19" s="14" t="s">
        <v>8</v>
      </c>
      <c r="E19" s="14" t="s">
        <v>55</v>
      </c>
      <c r="F19" s="14" t="s">
        <v>3</v>
      </c>
      <c r="G19" s="16">
        <f>SUM(G22+G21+G20)</f>
        <v>2835.6379999999999</v>
      </c>
      <c r="H19" s="16">
        <f>SUM(H20:H22)</f>
        <v>707.14760999999999</v>
      </c>
      <c r="I19" s="22">
        <f t="shared" si="2"/>
        <v>24.937866187432952</v>
      </c>
    </row>
    <row r="20" spans="1:9" ht="63" customHeight="1">
      <c r="A20" s="8" t="s">
        <v>9</v>
      </c>
      <c r="B20" s="14" t="s">
        <v>37</v>
      </c>
      <c r="C20" s="14" t="s">
        <v>6</v>
      </c>
      <c r="D20" s="14" t="s">
        <v>8</v>
      </c>
      <c r="E20" s="14" t="s">
        <v>55</v>
      </c>
      <c r="F20" s="14" t="s">
        <v>10</v>
      </c>
      <c r="G20" s="16">
        <v>2165.6999999999998</v>
      </c>
      <c r="H20" s="16">
        <v>489.68668000000002</v>
      </c>
      <c r="I20" s="22">
        <f t="shared" si="2"/>
        <v>22.611011682135111</v>
      </c>
    </row>
    <row r="21" spans="1:9" ht="31.5">
      <c r="A21" s="8" t="s">
        <v>45</v>
      </c>
      <c r="B21" s="14" t="s">
        <v>37</v>
      </c>
      <c r="C21" s="14" t="s">
        <v>6</v>
      </c>
      <c r="D21" s="14" t="s">
        <v>8</v>
      </c>
      <c r="E21" s="14" t="s">
        <v>55</v>
      </c>
      <c r="F21" s="14" t="s">
        <v>11</v>
      </c>
      <c r="G21" s="16">
        <v>649.93799999999999</v>
      </c>
      <c r="H21" s="16">
        <v>217.46092999999999</v>
      </c>
      <c r="I21" s="22">
        <f t="shared" si="2"/>
        <v>33.458719139364064</v>
      </c>
    </row>
    <row r="22" spans="1:9">
      <c r="A22" s="8" t="s">
        <v>13</v>
      </c>
      <c r="B22" s="14" t="s">
        <v>37</v>
      </c>
      <c r="C22" s="14" t="s">
        <v>6</v>
      </c>
      <c r="D22" s="14" t="s">
        <v>8</v>
      </c>
      <c r="E22" s="14" t="s">
        <v>55</v>
      </c>
      <c r="F22" s="14" t="s">
        <v>14</v>
      </c>
      <c r="G22" s="16">
        <v>20</v>
      </c>
      <c r="H22" s="16">
        <v>0</v>
      </c>
      <c r="I22" s="22">
        <f t="shared" si="2"/>
        <v>0</v>
      </c>
    </row>
    <row r="23" spans="1:9" ht="48.75" customHeight="1">
      <c r="A23" s="2" t="s">
        <v>84</v>
      </c>
      <c r="B23" s="15" t="s">
        <v>37</v>
      </c>
      <c r="C23" s="15" t="s">
        <v>6</v>
      </c>
      <c r="D23" s="15" t="s">
        <v>8</v>
      </c>
      <c r="E23" s="15" t="s">
        <v>85</v>
      </c>
      <c r="F23" s="15" t="s">
        <v>3</v>
      </c>
      <c r="G23" s="3">
        <v>2.75</v>
      </c>
      <c r="H23" s="3">
        <f>SUM(H24:H25)</f>
        <v>0.72500000000000009</v>
      </c>
      <c r="I23" s="22">
        <f t="shared" si="2"/>
        <v>26.363636363636367</v>
      </c>
    </row>
    <row r="24" spans="1:9" ht="15.75" customHeight="1">
      <c r="A24" s="1" t="s">
        <v>80</v>
      </c>
      <c r="B24" s="14" t="s">
        <v>37</v>
      </c>
      <c r="C24" s="14" t="s">
        <v>6</v>
      </c>
      <c r="D24" s="14" t="s">
        <v>8</v>
      </c>
      <c r="E24" s="14" t="s">
        <v>81</v>
      </c>
      <c r="F24" s="14" t="s">
        <v>14</v>
      </c>
      <c r="G24" s="16">
        <v>2.7</v>
      </c>
      <c r="H24" s="16">
        <v>0.67500000000000004</v>
      </c>
      <c r="I24" s="22">
        <f t="shared" si="2"/>
        <v>25</v>
      </c>
    </row>
    <row r="25" spans="1:9" ht="19.5" customHeight="1">
      <c r="A25" s="1" t="s">
        <v>80</v>
      </c>
      <c r="B25" s="14" t="s">
        <v>37</v>
      </c>
      <c r="C25" s="14" t="s">
        <v>6</v>
      </c>
      <c r="D25" s="14" t="s">
        <v>8</v>
      </c>
      <c r="E25" s="14" t="s">
        <v>82</v>
      </c>
      <c r="F25" s="14" t="s">
        <v>14</v>
      </c>
      <c r="G25" s="16">
        <v>0.05</v>
      </c>
      <c r="H25" s="16">
        <v>0.05</v>
      </c>
      <c r="I25" s="22">
        <f t="shared" si="2"/>
        <v>100</v>
      </c>
    </row>
    <row r="26" spans="1:9">
      <c r="A26" s="1" t="s">
        <v>91</v>
      </c>
      <c r="B26" s="14" t="s">
        <v>92</v>
      </c>
      <c r="C26" s="14" t="s">
        <v>6</v>
      </c>
      <c r="D26" s="14" t="s">
        <v>8</v>
      </c>
      <c r="E26" s="14" t="s">
        <v>96</v>
      </c>
      <c r="F26" s="14" t="s">
        <v>3</v>
      </c>
      <c r="G26" s="16">
        <v>0.3</v>
      </c>
      <c r="H26" s="16">
        <v>0.3</v>
      </c>
      <c r="I26" s="22">
        <f t="shared" si="2"/>
        <v>100</v>
      </c>
    </row>
    <row r="27" spans="1:9" ht="48" customHeight="1">
      <c r="A27" s="1" t="s">
        <v>93</v>
      </c>
      <c r="B27" s="14" t="s">
        <v>92</v>
      </c>
      <c r="C27" s="14" t="s">
        <v>6</v>
      </c>
      <c r="D27" s="14" t="s">
        <v>8</v>
      </c>
      <c r="E27" s="14" t="s">
        <v>97</v>
      </c>
      <c r="F27" s="14" t="s">
        <v>3</v>
      </c>
      <c r="G27" s="16">
        <v>0.3</v>
      </c>
      <c r="H27" s="16">
        <v>0.3</v>
      </c>
      <c r="I27" s="22">
        <f t="shared" si="2"/>
        <v>100</v>
      </c>
    </row>
    <row r="28" spans="1:9">
      <c r="A28" s="1" t="s">
        <v>94</v>
      </c>
      <c r="B28" s="14" t="s">
        <v>92</v>
      </c>
      <c r="C28" s="14" t="s">
        <v>6</v>
      </c>
      <c r="D28" s="14" t="s">
        <v>8</v>
      </c>
      <c r="E28" s="14" t="s">
        <v>97</v>
      </c>
      <c r="F28" s="14" t="s">
        <v>95</v>
      </c>
      <c r="G28" s="16">
        <v>0.3</v>
      </c>
      <c r="H28" s="16">
        <v>0.3</v>
      </c>
      <c r="I28" s="22">
        <f t="shared" si="2"/>
        <v>100</v>
      </c>
    </row>
    <row r="29" spans="1:9">
      <c r="A29" s="8" t="s">
        <v>20</v>
      </c>
      <c r="B29" s="14" t="s">
        <v>37</v>
      </c>
      <c r="C29" s="14" t="s">
        <v>6</v>
      </c>
      <c r="D29" s="14" t="s">
        <v>21</v>
      </c>
      <c r="E29" s="14" t="s">
        <v>50</v>
      </c>
      <c r="F29" s="14" t="s">
        <v>3</v>
      </c>
      <c r="G29" s="16">
        <v>5</v>
      </c>
      <c r="H29" s="16">
        <v>0</v>
      </c>
      <c r="I29" s="22">
        <f t="shared" si="2"/>
        <v>0</v>
      </c>
    </row>
    <row r="30" spans="1:9" ht="32.25" customHeight="1">
      <c r="A30" s="8" t="s">
        <v>40</v>
      </c>
      <c r="B30" s="14" t="s">
        <v>37</v>
      </c>
      <c r="C30" s="14" t="s">
        <v>6</v>
      </c>
      <c r="D30" s="14" t="s">
        <v>21</v>
      </c>
      <c r="E30" s="14" t="s">
        <v>51</v>
      </c>
      <c r="F30" s="14" t="s">
        <v>3</v>
      </c>
      <c r="G30" s="16">
        <v>5</v>
      </c>
      <c r="H30" s="16">
        <v>0</v>
      </c>
      <c r="I30" s="22">
        <f t="shared" si="2"/>
        <v>0</v>
      </c>
    </row>
    <row r="31" spans="1:9" ht="17.25" customHeight="1">
      <c r="A31" s="8" t="s">
        <v>20</v>
      </c>
      <c r="B31" s="14" t="s">
        <v>37</v>
      </c>
      <c r="C31" s="14" t="s">
        <v>6</v>
      </c>
      <c r="D31" s="14" t="s">
        <v>21</v>
      </c>
      <c r="E31" s="14" t="s">
        <v>56</v>
      </c>
      <c r="F31" s="14" t="s">
        <v>3</v>
      </c>
      <c r="G31" s="16">
        <v>5</v>
      </c>
      <c r="H31" s="16">
        <v>0</v>
      </c>
      <c r="I31" s="22">
        <f t="shared" si="2"/>
        <v>0</v>
      </c>
    </row>
    <row r="32" spans="1:9" ht="17.45" customHeight="1">
      <c r="A32" s="8" t="s">
        <v>78</v>
      </c>
      <c r="B32" s="14" t="s">
        <v>37</v>
      </c>
      <c r="C32" s="14" t="s">
        <v>6</v>
      </c>
      <c r="D32" s="14" t="s">
        <v>21</v>
      </c>
      <c r="E32" s="14" t="s">
        <v>79</v>
      </c>
      <c r="F32" s="14" t="s">
        <v>3</v>
      </c>
      <c r="G32" s="16">
        <v>5</v>
      </c>
      <c r="H32" s="16">
        <v>0</v>
      </c>
      <c r="I32" s="22">
        <f t="shared" si="2"/>
        <v>0</v>
      </c>
    </row>
    <row r="33" spans="1:9" ht="18" customHeight="1">
      <c r="A33" s="8" t="s">
        <v>41</v>
      </c>
      <c r="B33" s="14" t="s">
        <v>37</v>
      </c>
      <c r="C33" s="14" t="s">
        <v>6</v>
      </c>
      <c r="D33" s="14" t="s">
        <v>21</v>
      </c>
      <c r="E33" s="14" t="s">
        <v>57</v>
      </c>
      <c r="F33" s="14" t="s">
        <v>3</v>
      </c>
      <c r="G33" s="16">
        <v>5</v>
      </c>
      <c r="H33" s="16">
        <v>0</v>
      </c>
      <c r="I33" s="22">
        <f t="shared" si="2"/>
        <v>0</v>
      </c>
    </row>
    <row r="34" spans="1:9">
      <c r="A34" s="8" t="s">
        <v>13</v>
      </c>
      <c r="B34" s="14" t="s">
        <v>37</v>
      </c>
      <c r="C34" s="14" t="s">
        <v>6</v>
      </c>
      <c r="D34" s="14" t="s">
        <v>21</v>
      </c>
      <c r="E34" s="14" t="s">
        <v>57</v>
      </c>
      <c r="F34" s="14" t="s">
        <v>14</v>
      </c>
      <c r="G34" s="16">
        <v>5</v>
      </c>
      <c r="H34" s="16">
        <v>0</v>
      </c>
      <c r="I34" s="22">
        <f t="shared" si="2"/>
        <v>0</v>
      </c>
    </row>
    <row r="35" spans="1:9">
      <c r="A35" s="8" t="s">
        <v>24</v>
      </c>
      <c r="B35" s="14" t="s">
        <v>37</v>
      </c>
      <c r="C35" s="14" t="s">
        <v>6</v>
      </c>
      <c r="D35" s="14" t="s">
        <v>23</v>
      </c>
      <c r="E35" s="14" t="s">
        <v>50</v>
      </c>
      <c r="F35" s="14" t="s">
        <v>3</v>
      </c>
      <c r="G35" s="16">
        <f>SUM(G36)</f>
        <v>1319.6120000000001</v>
      </c>
      <c r="H35" s="16">
        <f t="shared" ref="H35" si="8">SUM(H36)</f>
        <v>159.78310000000002</v>
      </c>
      <c r="I35" s="22">
        <f t="shared" si="2"/>
        <v>12.10833942098132</v>
      </c>
    </row>
    <row r="36" spans="1:9" ht="33.75" customHeight="1">
      <c r="A36" s="8" t="s">
        <v>76</v>
      </c>
      <c r="B36" s="14" t="s">
        <v>37</v>
      </c>
      <c r="C36" s="14" t="s">
        <v>6</v>
      </c>
      <c r="D36" s="14" t="s">
        <v>23</v>
      </c>
      <c r="E36" s="14" t="s">
        <v>51</v>
      </c>
      <c r="F36" s="14" t="s">
        <v>3</v>
      </c>
      <c r="G36" s="16">
        <f>SUM(G37+G40)</f>
        <v>1319.6120000000001</v>
      </c>
      <c r="H36" s="16">
        <f t="shared" ref="H36" si="9">SUM(H37+H40)</f>
        <v>159.78310000000002</v>
      </c>
      <c r="I36" s="22">
        <f t="shared" si="2"/>
        <v>12.10833942098132</v>
      </c>
    </row>
    <row r="37" spans="1:9" ht="19.5" customHeight="1">
      <c r="A37" s="8" t="s">
        <v>102</v>
      </c>
      <c r="B37" s="14" t="s">
        <v>37</v>
      </c>
      <c r="C37" s="14" t="s">
        <v>6</v>
      </c>
      <c r="D37" s="14" t="s">
        <v>23</v>
      </c>
      <c r="E37" s="14" t="s">
        <v>58</v>
      </c>
      <c r="F37" s="14" t="s">
        <v>3</v>
      </c>
      <c r="G37" s="3">
        <f>SUM(G38)</f>
        <v>627.79999999999995</v>
      </c>
      <c r="H37" s="3">
        <f t="shared" ref="H37:H38" si="10">SUM(H38)</f>
        <v>157.97110000000001</v>
      </c>
      <c r="I37" s="22">
        <f t="shared" si="2"/>
        <v>25.162647339917172</v>
      </c>
    </row>
    <row r="38" spans="1:9" ht="33.75" customHeight="1">
      <c r="A38" s="8" t="s">
        <v>42</v>
      </c>
      <c r="B38" s="14" t="s">
        <v>37</v>
      </c>
      <c r="C38" s="14" t="s">
        <v>6</v>
      </c>
      <c r="D38" s="14" t="s">
        <v>23</v>
      </c>
      <c r="E38" s="14" t="s">
        <v>83</v>
      </c>
      <c r="F38" s="14" t="s">
        <v>3</v>
      </c>
      <c r="G38" s="3">
        <f>SUM(G39)</f>
        <v>627.79999999999995</v>
      </c>
      <c r="H38" s="3">
        <f t="shared" si="10"/>
        <v>157.97110000000001</v>
      </c>
      <c r="I38" s="22">
        <f t="shared" si="2"/>
        <v>25.162647339917172</v>
      </c>
    </row>
    <row r="39" spans="1:9" ht="63" customHeight="1">
      <c r="A39" s="8" t="s">
        <v>9</v>
      </c>
      <c r="B39" s="14" t="s">
        <v>37</v>
      </c>
      <c r="C39" s="14" t="s">
        <v>6</v>
      </c>
      <c r="D39" s="14" t="s">
        <v>23</v>
      </c>
      <c r="E39" s="14" t="s">
        <v>83</v>
      </c>
      <c r="F39" s="14" t="s">
        <v>10</v>
      </c>
      <c r="G39" s="16">
        <v>627.79999999999995</v>
      </c>
      <c r="H39" s="16">
        <v>157.97110000000001</v>
      </c>
      <c r="I39" s="22">
        <f t="shared" si="2"/>
        <v>25.162647339917172</v>
      </c>
    </row>
    <row r="40" spans="1:9" s="9" customFormat="1" ht="30" customHeight="1">
      <c r="A40" s="2" t="s">
        <v>87</v>
      </c>
      <c r="B40" s="14" t="s">
        <v>37</v>
      </c>
      <c r="C40" s="14" t="s">
        <v>6</v>
      </c>
      <c r="D40" s="14" t="s">
        <v>23</v>
      </c>
      <c r="E40" s="14" t="s">
        <v>88</v>
      </c>
      <c r="F40" s="14" t="s">
        <v>3</v>
      </c>
      <c r="G40" s="16">
        <f>SUM(G41:G42)</f>
        <v>691.81200000000001</v>
      </c>
      <c r="H40" s="16">
        <f t="shared" ref="H40" si="11">SUM(H41:H42)</f>
        <v>1.8120000000000001</v>
      </c>
      <c r="I40" s="22">
        <f t="shared" si="2"/>
        <v>0.26192086867530484</v>
      </c>
    </row>
    <row r="41" spans="1:9" s="9" customFormat="1" ht="20.25" customHeight="1">
      <c r="A41" s="2" t="s">
        <v>13</v>
      </c>
      <c r="B41" s="14" t="s">
        <v>37</v>
      </c>
      <c r="C41" s="14" t="s">
        <v>6</v>
      </c>
      <c r="D41" s="14" t="s">
        <v>23</v>
      </c>
      <c r="E41" s="14" t="s">
        <v>88</v>
      </c>
      <c r="F41" s="14" t="s">
        <v>14</v>
      </c>
      <c r="G41" s="16">
        <v>1.8120000000000001</v>
      </c>
      <c r="H41" s="16">
        <v>1.8120000000000001</v>
      </c>
      <c r="I41" s="22">
        <f t="shared" si="2"/>
        <v>100</v>
      </c>
    </row>
    <row r="42" spans="1:9" s="9" customFormat="1" ht="29.25" customHeight="1">
      <c r="A42" s="8" t="s">
        <v>46</v>
      </c>
      <c r="B42" s="14" t="s">
        <v>37</v>
      </c>
      <c r="C42" s="14" t="s">
        <v>6</v>
      </c>
      <c r="D42" s="14" t="s">
        <v>23</v>
      </c>
      <c r="E42" s="14" t="s">
        <v>88</v>
      </c>
      <c r="F42" s="14" t="s">
        <v>11</v>
      </c>
      <c r="G42" s="16">
        <v>690</v>
      </c>
      <c r="H42" s="16">
        <v>0</v>
      </c>
      <c r="I42" s="22">
        <f t="shared" si="2"/>
        <v>0</v>
      </c>
    </row>
    <row r="43" spans="1:9">
      <c r="A43" s="8" t="s">
        <v>25</v>
      </c>
      <c r="B43" s="14" t="s">
        <v>37</v>
      </c>
      <c r="C43" s="14" t="s">
        <v>12</v>
      </c>
      <c r="D43" s="14" t="s">
        <v>4</v>
      </c>
      <c r="E43" s="14" t="s">
        <v>50</v>
      </c>
      <c r="F43" s="14" t="s">
        <v>3</v>
      </c>
      <c r="G43" s="16">
        <f t="shared" ref="G43:G46" si="12">SUM(G44)</f>
        <v>129.80000000000001</v>
      </c>
      <c r="H43" s="16">
        <f t="shared" ref="H43:H46" si="13">SUM(H44)</f>
        <v>24</v>
      </c>
      <c r="I43" s="22">
        <f t="shared" si="2"/>
        <v>18.489984591679505</v>
      </c>
    </row>
    <row r="44" spans="1:9" ht="15" customHeight="1">
      <c r="A44" s="8" t="s">
        <v>26</v>
      </c>
      <c r="B44" s="14" t="s">
        <v>37</v>
      </c>
      <c r="C44" s="14" t="s">
        <v>12</v>
      </c>
      <c r="D44" s="14" t="s">
        <v>17</v>
      </c>
      <c r="E44" s="14" t="s">
        <v>50</v>
      </c>
      <c r="F44" s="14" t="s">
        <v>3</v>
      </c>
      <c r="G44" s="16">
        <f t="shared" si="12"/>
        <v>129.80000000000001</v>
      </c>
      <c r="H44" s="16">
        <f t="shared" si="13"/>
        <v>24</v>
      </c>
      <c r="I44" s="22">
        <f t="shared" si="2"/>
        <v>18.489984591679505</v>
      </c>
    </row>
    <row r="45" spans="1:9" ht="33.75" customHeight="1">
      <c r="A45" s="8" t="s">
        <v>40</v>
      </c>
      <c r="B45" s="14" t="s">
        <v>37</v>
      </c>
      <c r="C45" s="14" t="s">
        <v>12</v>
      </c>
      <c r="D45" s="14" t="s">
        <v>17</v>
      </c>
      <c r="E45" s="14" t="s">
        <v>51</v>
      </c>
      <c r="F45" s="14" t="s">
        <v>3</v>
      </c>
      <c r="G45" s="16">
        <f t="shared" si="12"/>
        <v>129.80000000000001</v>
      </c>
      <c r="H45" s="16">
        <f t="shared" si="13"/>
        <v>24</v>
      </c>
      <c r="I45" s="22">
        <f t="shared" si="2"/>
        <v>18.489984591679505</v>
      </c>
    </row>
    <row r="46" spans="1:9" ht="44.45" customHeight="1">
      <c r="A46" s="8" t="s">
        <v>66</v>
      </c>
      <c r="B46" s="14" t="s">
        <v>37</v>
      </c>
      <c r="C46" s="14" t="s">
        <v>12</v>
      </c>
      <c r="D46" s="14" t="s">
        <v>17</v>
      </c>
      <c r="E46" s="14" t="s">
        <v>59</v>
      </c>
      <c r="F46" s="14" t="s">
        <v>3</v>
      </c>
      <c r="G46" s="16">
        <f t="shared" si="12"/>
        <v>129.80000000000001</v>
      </c>
      <c r="H46" s="16">
        <f t="shared" si="13"/>
        <v>24</v>
      </c>
      <c r="I46" s="22">
        <f t="shared" si="2"/>
        <v>18.489984591679505</v>
      </c>
    </row>
    <row r="47" spans="1:9" ht="65.25" customHeight="1">
      <c r="A47" s="8" t="s">
        <v>9</v>
      </c>
      <c r="B47" s="14" t="s">
        <v>37</v>
      </c>
      <c r="C47" s="14" t="s">
        <v>12</v>
      </c>
      <c r="D47" s="14" t="s">
        <v>17</v>
      </c>
      <c r="E47" s="14" t="s">
        <v>59</v>
      </c>
      <c r="F47" s="14" t="s">
        <v>10</v>
      </c>
      <c r="G47" s="16">
        <v>129.80000000000001</v>
      </c>
      <c r="H47" s="16">
        <v>24</v>
      </c>
      <c r="I47" s="22">
        <f t="shared" si="2"/>
        <v>18.489984591679505</v>
      </c>
    </row>
    <row r="48" spans="1:9" ht="18" customHeight="1">
      <c r="A48" s="8" t="s">
        <v>27</v>
      </c>
      <c r="B48" s="14" t="s">
        <v>37</v>
      </c>
      <c r="C48" s="14" t="s">
        <v>17</v>
      </c>
      <c r="D48" s="14" t="s">
        <v>4</v>
      </c>
      <c r="E48" s="14" t="s">
        <v>50</v>
      </c>
      <c r="F48" s="14" t="s">
        <v>3</v>
      </c>
      <c r="G48" s="16">
        <f t="shared" ref="G48:G51" si="14">SUM(G49)</f>
        <v>3165.99665</v>
      </c>
      <c r="H48" s="16">
        <f t="shared" ref="H48:H51" si="15">SUM(H49)</f>
        <v>499.10658000000001</v>
      </c>
      <c r="I48" s="22">
        <f t="shared" si="2"/>
        <v>15.764595960643229</v>
      </c>
    </row>
    <row r="49" spans="1:9" ht="65.25" customHeight="1">
      <c r="A49" s="8" t="s">
        <v>86</v>
      </c>
      <c r="B49" s="14" t="s">
        <v>37</v>
      </c>
      <c r="C49" s="14" t="s">
        <v>17</v>
      </c>
      <c r="D49" s="14" t="s">
        <v>16</v>
      </c>
      <c r="E49" s="14" t="s">
        <v>50</v>
      </c>
      <c r="F49" s="14" t="s">
        <v>3</v>
      </c>
      <c r="G49" s="3">
        <f t="shared" si="14"/>
        <v>3165.99665</v>
      </c>
      <c r="H49" s="3">
        <f t="shared" si="15"/>
        <v>499.10658000000001</v>
      </c>
      <c r="I49" s="22">
        <f t="shared" si="2"/>
        <v>15.764595960643229</v>
      </c>
    </row>
    <row r="50" spans="1:9" s="9" customFormat="1" ht="35.25" customHeight="1">
      <c r="A50" s="8" t="s">
        <v>43</v>
      </c>
      <c r="B50" s="14" t="s">
        <v>37</v>
      </c>
      <c r="C50" s="14" t="s">
        <v>17</v>
      </c>
      <c r="D50" s="14" t="s">
        <v>16</v>
      </c>
      <c r="E50" s="14" t="s">
        <v>60</v>
      </c>
      <c r="F50" s="14" t="s">
        <v>3</v>
      </c>
      <c r="G50" s="3">
        <f t="shared" si="14"/>
        <v>3165.99665</v>
      </c>
      <c r="H50" s="3">
        <f t="shared" si="15"/>
        <v>499.10658000000001</v>
      </c>
      <c r="I50" s="22">
        <f t="shared" si="2"/>
        <v>15.764595960643229</v>
      </c>
    </row>
    <row r="51" spans="1:9" ht="21" customHeight="1">
      <c r="A51" s="8" t="s">
        <v>15</v>
      </c>
      <c r="B51" s="14" t="s">
        <v>37</v>
      </c>
      <c r="C51" s="14" t="s">
        <v>17</v>
      </c>
      <c r="D51" s="14" t="s">
        <v>16</v>
      </c>
      <c r="E51" s="14" t="s">
        <v>61</v>
      </c>
      <c r="F51" s="14" t="s">
        <v>3</v>
      </c>
      <c r="G51" s="16">
        <f t="shared" si="14"/>
        <v>3165.99665</v>
      </c>
      <c r="H51" s="16">
        <f t="shared" si="15"/>
        <v>499.10658000000001</v>
      </c>
      <c r="I51" s="22">
        <f t="shared" si="2"/>
        <v>15.764595960643229</v>
      </c>
    </row>
    <row r="52" spans="1:9" ht="34.5" customHeight="1">
      <c r="A52" s="8" t="s">
        <v>67</v>
      </c>
      <c r="B52" s="14" t="s">
        <v>37</v>
      </c>
      <c r="C52" s="14" t="s">
        <v>17</v>
      </c>
      <c r="D52" s="14" t="s">
        <v>16</v>
      </c>
      <c r="E52" s="14" t="s">
        <v>65</v>
      </c>
      <c r="F52" s="14" t="s">
        <v>3</v>
      </c>
      <c r="G52" s="16">
        <f>SUM(G53:G54)</f>
        <v>3165.99665</v>
      </c>
      <c r="H52" s="16">
        <f t="shared" ref="H52" si="16">SUM(H53:H54)</f>
        <v>499.10658000000001</v>
      </c>
      <c r="I52" s="22">
        <f t="shared" si="2"/>
        <v>15.764595960643229</v>
      </c>
    </row>
    <row r="53" spans="1:9" ht="66" customHeight="1">
      <c r="A53" s="8" t="s">
        <v>9</v>
      </c>
      <c r="B53" s="14" t="s">
        <v>37</v>
      </c>
      <c r="C53" s="14" t="s">
        <v>17</v>
      </c>
      <c r="D53" s="14" t="s">
        <v>16</v>
      </c>
      <c r="E53" s="14" t="s">
        <v>65</v>
      </c>
      <c r="F53" s="14" t="s">
        <v>10</v>
      </c>
      <c r="G53" s="16">
        <v>2876.3</v>
      </c>
      <c r="H53" s="16">
        <v>451.05158</v>
      </c>
      <c r="I53" s="22">
        <f t="shared" si="2"/>
        <v>15.681659771233875</v>
      </c>
    </row>
    <row r="54" spans="1:9" ht="17.25" customHeight="1">
      <c r="A54" s="8" t="s">
        <v>77</v>
      </c>
      <c r="B54" s="14" t="s">
        <v>37</v>
      </c>
      <c r="C54" s="14" t="s">
        <v>17</v>
      </c>
      <c r="D54" s="14" t="s">
        <v>16</v>
      </c>
      <c r="E54" s="14" t="s">
        <v>65</v>
      </c>
      <c r="F54" s="14" t="s">
        <v>3</v>
      </c>
      <c r="G54" s="16">
        <f>SUM(G55)</f>
        <v>289.69664999999998</v>
      </c>
      <c r="H54" s="16">
        <f t="shared" ref="H54" si="17">SUM(H55)</f>
        <v>48.055</v>
      </c>
      <c r="I54" s="22">
        <f t="shared" si="2"/>
        <v>16.588041318392879</v>
      </c>
    </row>
    <row r="55" spans="1:9" ht="30" customHeight="1">
      <c r="A55" s="8" t="s">
        <v>46</v>
      </c>
      <c r="B55" s="14" t="s">
        <v>37</v>
      </c>
      <c r="C55" s="14" t="s">
        <v>17</v>
      </c>
      <c r="D55" s="14" t="s">
        <v>16</v>
      </c>
      <c r="E55" s="14" t="s">
        <v>65</v>
      </c>
      <c r="F55" s="14" t="s">
        <v>11</v>
      </c>
      <c r="G55" s="16">
        <v>289.69664999999998</v>
      </c>
      <c r="H55" s="16">
        <v>48.055</v>
      </c>
      <c r="I55" s="22">
        <f t="shared" si="2"/>
        <v>16.588041318392879</v>
      </c>
    </row>
    <row r="56" spans="1:9" ht="18" customHeight="1">
      <c r="A56" s="8" t="s">
        <v>38</v>
      </c>
      <c r="B56" s="14" t="s">
        <v>37</v>
      </c>
      <c r="C56" s="14" t="s">
        <v>8</v>
      </c>
      <c r="D56" s="14" t="s">
        <v>4</v>
      </c>
      <c r="E56" s="14" t="s">
        <v>50</v>
      </c>
      <c r="F56" s="14" t="s">
        <v>3</v>
      </c>
      <c r="G56" s="16">
        <f>SUM(G57+G62)</f>
        <v>1509.8433500000001</v>
      </c>
      <c r="H56" s="16">
        <f t="shared" ref="H56" si="18">SUM(H57+H62)</f>
        <v>61.845010000000002</v>
      </c>
      <c r="I56" s="22">
        <f t="shared" si="2"/>
        <v>4.0961209651319122</v>
      </c>
    </row>
    <row r="57" spans="1:9">
      <c r="A57" s="8" t="s">
        <v>28</v>
      </c>
      <c r="B57" s="14" t="s">
        <v>37</v>
      </c>
      <c r="C57" s="14" t="s">
        <v>8</v>
      </c>
      <c r="D57" s="14" t="s">
        <v>19</v>
      </c>
      <c r="E57" s="14" t="s">
        <v>50</v>
      </c>
      <c r="F57" s="14" t="s">
        <v>3</v>
      </c>
      <c r="G57" s="16">
        <f t="shared" ref="G57:G60" si="19">SUM(G58)</f>
        <v>1501.6433500000001</v>
      </c>
      <c r="H57" s="16">
        <f t="shared" ref="H57:H60" si="20">SUM(H58)</f>
        <v>61.845010000000002</v>
      </c>
      <c r="I57" s="22">
        <f t="shared" si="2"/>
        <v>4.1184885878527675</v>
      </c>
    </row>
    <row r="58" spans="1:9" s="9" customFormat="1" ht="33.75" customHeight="1">
      <c r="A58" s="8" t="s">
        <v>44</v>
      </c>
      <c r="B58" s="14" t="s">
        <v>37</v>
      </c>
      <c r="C58" s="14" t="s">
        <v>8</v>
      </c>
      <c r="D58" s="14" t="s">
        <v>19</v>
      </c>
      <c r="E58" s="14" t="s">
        <v>60</v>
      </c>
      <c r="F58" s="14" t="s">
        <v>3</v>
      </c>
      <c r="G58" s="16">
        <f t="shared" si="19"/>
        <v>1501.6433500000001</v>
      </c>
      <c r="H58" s="16">
        <f t="shared" si="20"/>
        <v>61.845010000000002</v>
      </c>
      <c r="I58" s="22">
        <f t="shared" si="2"/>
        <v>4.1184885878527675</v>
      </c>
    </row>
    <row r="59" spans="1:9" ht="20.25" customHeight="1">
      <c r="A59" s="8" t="s">
        <v>15</v>
      </c>
      <c r="B59" s="14" t="s">
        <v>37</v>
      </c>
      <c r="C59" s="14" t="s">
        <v>8</v>
      </c>
      <c r="D59" s="14" t="s">
        <v>19</v>
      </c>
      <c r="E59" s="14" t="s">
        <v>61</v>
      </c>
      <c r="F59" s="14" t="s">
        <v>3</v>
      </c>
      <c r="G59" s="16">
        <f t="shared" si="19"/>
        <v>1501.6433500000001</v>
      </c>
      <c r="H59" s="16">
        <f t="shared" si="20"/>
        <v>61.845010000000002</v>
      </c>
      <c r="I59" s="22">
        <f t="shared" si="2"/>
        <v>4.1184885878527675</v>
      </c>
    </row>
    <row r="60" spans="1:9" ht="18" customHeight="1">
      <c r="A60" s="8" t="s">
        <v>29</v>
      </c>
      <c r="B60" s="14" t="s">
        <v>37</v>
      </c>
      <c r="C60" s="14" t="s">
        <v>8</v>
      </c>
      <c r="D60" s="14" t="s">
        <v>19</v>
      </c>
      <c r="E60" s="14" t="s">
        <v>62</v>
      </c>
      <c r="F60" s="14" t="s">
        <v>3</v>
      </c>
      <c r="G60" s="16">
        <f t="shared" si="19"/>
        <v>1501.6433500000001</v>
      </c>
      <c r="H60" s="16">
        <f t="shared" si="20"/>
        <v>61.845010000000002</v>
      </c>
      <c r="I60" s="22">
        <f t="shared" si="2"/>
        <v>4.1184885878527675</v>
      </c>
    </row>
    <row r="61" spans="1:9" ht="31.5">
      <c r="A61" s="8" t="s">
        <v>46</v>
      </c>
      <c r="B61" s="14" t="s">
        <v>37</v>
      </c>
      <c r="C61" s="14" t="s">
        <v>8</v>
      </c>
      <c r="D61" s="14" t="s">
        <v>19</v>
      </c>
      <c r="E61" s="14" t="s">
        <v>62</v>
      </c>
      <c r="F61" s="14" t="s">
        <v>11</v>
      </c>
      <c r="G61" s="16">
        <v>1501.6433500000001</v>
      </c>
      <c r="H61" s="16">
        <v>61.845010000000002</v>
      </c>
      <c r="I61" s="22">
        <f t="shared" si="2"/>
        <v>4.1184885878527675</v>
      </c>
    </row>
    <row r="62" spans="1:9" ht="21" customHeight="1">
      <c r="A62" s="8" t="s">
        <v>98</v>
      </c>
      <c r="B62" s="14" t="s">
        <v>37</v>
      </c>
      <c r="C62" s="14" t="s">
        <v>8</v>
      </c>
      <c r="D62" s="14" t="s">
        <v>99</v>
      </c>
      <c r="E62" s="14" t="s">
        <v>50</v>
      </c>
      <c r="F62" s="14" t="s">
        <v>3</v>
      </c>
      <c r="G62" s="16">
        <f>SUM(G63)</f>
        <v>8.1999999999999993</v>
      </c>
      <c r="H62" s="16">
        <f t="shared" ref="H62:H63" si="21">SUM(H63)</f>
        <v>0</v>
      </c>
      <c r="I62" s="22">
        <f t="shared" si="2"/>
        <v>0</v>
      </c>
    </row>
    <row r="63" spans="1:9" s="9" customFormat="1" ht="36.75" customHeight="1">
      <c r="A63" s="8" t="s">
        <v>44</v>
      </c>
      <c r="B63" s="14" t="s">
        <v>37</v>
      </c>
      <c r="C63" s="14" t="s">
        <v>8</v>
      </c>
      <c r="D63" s="14" t="s">
        <v>99</v>
      </c>
      <c r="E63" s="14" t="s">
        <v>60</v>
      </c>
      <c r="F63" s="14" t="s">
        <v>3</v>
      </c>
      <c r="G63" s="16">
        <f>SUM(G64)</f>
        <v>8.1999999999999993</v>
      </c>
      <c r="H63" s="16">
        <f t="shared" si="21"/>
        <v>0</v>
      </c>
      <c r="I63" s="22">
        <f t="shared" si="2"/>
        <v>0</v>
      </c>
    </row>
    <row r="64" spans="1:9" ht="19.5" customHeight="1">
      <c r="A64" s="8" t="s">
        <v>100</v>
      </c>
      <c r="B64" s="14" t="s">
        <v>37</v>
      </c>
      <c r="C64" s="14" t="s">
        <v>8</v>
      </c>
      <c r="D64" s="14" t="s">
        <v>99</v>
      </c>
      <c r="E64" s="14" t="s">
        <v>101</v>
      </c>
      <c r="F64" s="14" t="s">
        <v>3</v>
      </c>
      <c r="G64" s="16">
        <f>SUM(G65:G66)</f>
        <v>8.1999999999999993</v>
      </c>
      <c r="H64" s="16">
        <f t="shared" ref="H64" si="22">SUM(H65:H66)</f>
        <v>0</v>
      </c>
      <c r="I64" s="22">
        <f t="shared" si="2"/>
        <v>0</v>
      </c>
    </row>
    <row r="65" spans="1:9" ht="31.5">
      <c r="A65" s="8" t="s">
        <v>46</v>
      </c>
      <c r="B65" s="14" t="s">
        <v>37</v>
      </c>
      <c r="C65" s="14" t="s">
        <v>8</v>
      </c>
      <c r="D65" s="14" t="s">
        <v>99</v>
      </c>
      <c r="E65" s="14" t="s">
        <v>101</v>
      </c>
      <c r="F65" s="14" t="s">
        <v>11</v>
      </c>
      <c r="G65" s="16">
        <v>8.1</v>
      </c>
      <c r="H65" s="16">
        <v>0</v>
      </c>
      <c r="I65" s="22">
        <f t="shared" si="2"/>
        <v>0</v>
      </c>
    </row>
    <row r="66" spans="1:9" ht="25.5" customHeight="1">
      <c r="A66" s="8" t="s">
        <v>100</v>
      </c>
      <c r="B66" s="14" t="s">
        <v>37</v>
      </c>
      <c r="C66" s="14" t="s">
        <v>8</v>
      </c>
      <c r="D66" s="14" t="s">
        <v>99</v>
      </c>
      <c r="E66" s="14" t="s">
        <v>104</v>
      </c>
      <c r="F66" s="14" t="s">
        <v>11</v>
      </c>
      <c r="G66" s="16">
        <v>0.1</v>
      </c>
      <c r="H66" s="16">
        <f>SUM(H67)</f>
        <v>0</v>
      </c>
      <c r="I66" s="22">
        <f t="shared" si="2"/>
        <v>0</v>
      </c>
    </row>
    <row r="67" spans="1:9" ht="31.5">
      <c r="A67" s="8" t="s">
        <v>46</v>
      </c>
      <c r="B67" s="14" t="s">
        <v>37</v>
      </c>
      <c r="C67" s="14" t="s">
        <v>8</v>
      </c>
      <c r="D67" s="14" t="s">
        <v>99</v>
      </c>
      <c r="E67" s="14" t="s">
        <v>104</v>
      </c>
      <c r="F67" s="14" t="s">
        <v>11</v>
      </c>
      <c r="G67" s="16">
        <v>0.1</v>
      </c>
      <c r="H67" s="16">
        <v>0</v>
      </c>
      <c r="I67" s="22">
        <f t="shared" si="2"/>
        <v>0</v>
      </c>
    </row>
    <row r="68" spans="1:9">
      <c r="A68" s="8" t="s">
        <v>30</v>
      </c>
      <c r="B68" s="14" t="s">
        <v>37</v>
      </c>
      <c r="C68" s="14" t="s">
        <v>22</v>
      </c>
      <c r="D68" s="14" t="s">
        <v>4</v>
      </c>
      <c r="E68" s="14" t="s">
        <v>50</v>
      </c>
      <c r="F68" s="14" t="s">
        <v>3</v>
      </c>
      <c r="G68" s="16">
        <f>SUM(G69+G74)</f>
        <v>17</v>
      </c>
      <c r="H68" s="16">
        <f t="shared" ref="H68" si="23">SUM(H69+H74)</f>
        <v>0</v>
      </c>
      <c r="I68" s="22">
        <f t="shared" si="2"/>
        <v>0</v>
      </c>
    </row>
    <row r="69" spans="1:9">
      <c r="A69" s="8" t="s">
        <v>48</v>
      </c>
      <c r="B69" s="14" t="s">
        <v>37</v>
      </c>
      <c r="C69" s="14" t="s">
        <v>22</v>
      </c>
      <c r="D69" s="14" t="s">
        <v>12</v>
      </c>
      <c r="E69" s="14" t="s">
        <v>50</v>
      </c>
      <c r="F69" s="14" t="s">
        <v>3</v>
      </c>
      <c r="G69" s="16">
        <v>17</v>
      </c>
      <c r="H69" s="16">
        <f>SUM(H70)</f>
        <v>0</v>
      </c>
      <c r="I69" s="22">
        <f t="shared" si="2"/>
        <v>0</v>
      </c>
    </row>
    <row r="70" spans="1:9" s="9" customFormat="1" ht="34.5" customHeight="1">
      <c r="A70" s="8" t="s">
        <v>44</v>
      </c>
      <c r="B70" s="14" t="s">
        <v>37</v>
      </c>
      <c r="C70" s="14" t="s">
        <v>22</v>
      </c>
      <c r="D70" s="14" t="s">
        <v>12</v>
      </c>
      <c r="E70" s="14" t="s">
        <v>60</v>
      </c>
      <c r="F70" s="14" t="s">
        <v>3</v>
      </c>
      <c r="G70" s="16">
        <v>17</v>
      </c>
      <c r="H70" s="16">
        <f>SUM(H71)</f>
        <v>0</v>
      </c>
      <c r="I70" s="22">
        <f t="shared" si="2"/>
        <v>0</v>
      </c>
    </row>
    <row r="71" spans="1:9" s="9" customFormat="1" ht="17.25" customHeight="1">
      <c r="A71" s="8" t="s">
        <v>15</v>
      </c>
      <c r="B71" s="14" t="s">
        <v>37</v>
      </c>
      <c r="C71" s="14" t="s">
        <v>22</v>
      </c>
      <c r="D71" s="14" t="s">
        <v>12</v>
      </c>
      <c r="E71" s="14" t="s">
        <v>61</v>
      </c>
      <c r="F71" s="14" t="s">
        <v>3</v>
      </c>
      <c r="G71" s="16">
        <v>17</v>
      </c>
      <c r="H71" s="16">
        <f>SUM(H72)</f>
        <v>0</v>
      </c>
      <c r="I71" s="22">
        <f t="shared" si="2"/>
        <v>0</v>
      </c>
    </row>
    <row r="72" spans="1:9" s="9" customFormat="1" ht="17.25" customHeight="1">
      <c r="A72" s="8" t="s">
        <v>49</v>
      </c>
      <c r="B72" s="14" t="s">
        <v>37</v>
      </c>
      <c r="C72" s="14" t="s">
        <v>22</v>
      </c>
      <c r="D72" s="14" t="s">
        <v>12</v>
      </c>
      <c r="E72" s="14" t="s">
        <v>63</v>
      </c>
      <c r="F72" s="14" t="s">
        <v>3</v>
      </c>
      <c r="G72" s="16">
        <v>17</v>
      </c>
      <c r="H72" s="16">
        <f>SUM(H73)</f>
        <v>0</v>
      </c>
      <c r="I72" s="22">
        <f t="shared" si="2"/>
        <v>0</v>
      </c>
    </row>
    <row r="73" spans="1:9" s="9" customFormat="1" ht="31.5">
      <c r="A73" s="8" t="s">
        <v>47</v>
      </c>
      <c r="B73" s="14" t="s">
        <v>37</v>
      </c>
      <c r="C73" s="14" t="s">
        <v>22</v>
      </c>
      <c r="D73" s="14" t="s">
        <v>12</v>
      </c>
      <c r="E73" s="14" t="s">
        <v>63</v>
      </c>
      <c r="F73" s="14" t="s">
        <v>11</v>
      </c>
      <c r="G73" s="16">
        <v>17</v>
      </c>
      <c r="H73" s="16">
        <v>0</v>
      </c>
      <c r="I73" s="22">
        <f t="shared" si="2"/>
        <v>0</v>
      </c>
    </row>
    <row r="74" spans="1:9" s="9" customFormat="1" hidden="1">
      <c r="A74" s="8" t="s">
        <v>31</v>
      </c>
      <c r="B74" s="14" t="s">
        <v>37</v>
      </c>
      <c r="C74" s="14" t="s">
        <v>22</v>
      </c>
      <c r="D74" s="14" t="s">
        <v>17</v>
      </c>
      <c r="E74" s="14" t="s">
        <v>50</v>
      </c>
      <c r="F74" s="14" t="s">
        <v>3</v>
      </c>
      <c r="G74" s="16">
        <f>SUM(G75)</f>
        <v>0</v>
      </c>
      <c r="H74" s="16">
        <f t="shared" ref="H74:H77" si="24">SUM(H75)</f>
        <v>0</v>
      </c>
      <c r="I74" s="22" t="e">
        <f t="shared" ref="I74:I84" si="25">SUM(H74/G74*100)</f>
        <v>#DIV/0!</v>
      </c>
    </row>
    <row r="75" spans="1:9" s="9" customFormat="1" ht="33.75" hidden="1" customHeight="1">
      <c r="A75" s="8" t="s">
        <v>44</v>
      </c>
      <c r="B75" s="14" t="s">
        <v>37</v>
      </c>
      <c r="C75" s="14" t="s">
        <v>22</v>
      </c>
      <c r="D75" s="14" t="s">
        <v>17</v>
      </c>
      <c r="E75" s="14" t="s">
        <v>60</v>
      </c>
      <c r="F75" s="14" t="s">
        <v>3</v>
      </c>
      <c r="G75" s="16">
        <f>SUM(G76)</f>
        <v>0</v>
      </c>
      <c r="H75" s="16">
        <f t="shared" si="24"/>
        <v>0</v>
      </c>
      <c r="I75" s="22" t="e">
        <f t="shared" si="25"/>
        <v>#DIV/0!</v>
      </c>
    </row>
    <row r="76" spans="1:9" ht="19.5" hidden="1" customHeight="1">
      <c r="A76" s="8" t="s">
        <v>15</v>
      </c>
      <c r="B76" s="14" t="s">
        <v>37</v>
      </c>
      <c r="C76" s="14" t="s">
        <v>22</v>
      </c>
      <c r="D76" s="14" t="s">
        <v>17</v>
      </c>
      <c r="E76" s="14" t="s">
        <v>61</v>
      </c>
      <c r="F76" s="14" t="s">
        <v>3</v>
      </c>
      <c r="G76" s="16">
        <f>SUM(G77)</f>
        <v>0</v>
      </c>
      <c r="H76" s="16">
        <f t="shared" si="24"/>
        <v>0</v>
      </c>
      <c r="I76" s="22" t="e">
        <f t="shared" si="25"/>
        <v>#DIV/0!</v>
      </c>
    </row>
    <row r="77" spans="1:9" ht="17.25" hidden="1" customHeight="1">
      <c r="A77" s="8" t="s">
        <v>39</v>
      </c>
      <c r="B77" s="14" t="s">
        <v>37</v>
      </c>
      <c r="C77" s="14" t="s">
        <v>22</v>
      </c>
      <c r="D77" s="14" t="s">
        <v>17</v>
      </c>
      <c r="E77" s="14" t="s">
        <v>64</v>
      </c>
      <c r="F77" s="14" t="s">
        <v>3</v>
      </c>
      <c r="G77" s="16">
        <f>SUM(G78)</f>
        <v>0</v>
      </c>
      <c r="H77" s="16">
        <f t="shared" si="24"/>
        <v>0</v>
      </c>
      <c r="I77" s="22" t="e">
        <f t="shared" si="25"/>
        <v>#DIV/0!</v>
      </c>
    </row>
    <row r="78" spans="1:9" ht="31.5" hidden="1">
      <c r="A78" s="8" t="s">
        <v>47</v>
      </c>
      <c r="B78" s="14" t="s">
        <v>37</v>
      </c>
      <c r="C78" s="14" t="s">
        <v>22</v>
      </c>
      <c r="D78" s="14" t="s">
        <v>17</v>
      </c>
      <c r="E78" s="14" t="s">
        <v>64</v>
      </c>
      <c r="F78" s="14" t="s">
        <v>11</v>
      </c>
      <c r="G78" s="16">
        <v>0</v>
      </c>
      <c r="H78" s="16">
        <v>0</v>
      </c>
      <c r="I78" s="22" t="e">
        <f t="shared" si="25"/>
        <v>#DIV/0!</v>
      </c>
    </row>
    <row r="79" spans="1:9">
      <c r="A79" s="8" t="s">
        <v>68</v>
      </c>
      <c r="B79" s="14" t="s">
        <v>37</v>
      </c>
      <c r="C79" s="14" t="s">
        <v>16</v>
      </c>
      <c r="D79" s="14" t="s">
        <v>4</v>
      </c>
      <c r="E79" s="14" t="s">
        <v>50</v>
      </c>
      <c r="F79" s="14" t="s">
        <v>3</v>
      </c>
      <c r="G79" s="16">
        <f>SUM(G80)</f>
        <v>703.5</v>
      </c>
      <c r="H79" s="16">
        <f t="shared" ref="H79:H80" si="26">SUM(H80)</f>
        <v>104.05529</v>
      </c>
      <c r="I79" s="22">
        <f t="shared" si="25"/>
        <v>14.791085998578534</v>
      </c>
    </row>
    <row r="80" spans="1:9">
      <c r="A80" s="8" t="s">
        <v>69</v>
      </c>
      <c r="B80" s="14" t="s">
        <v>37</v>
      </c>
      <c r="C80" s="14" t="s">
        <v>16</v>
      </c>
      <c r="D80" s="14" t="s">
        <v>6</v>
      </c>
      <c r="E80" s="14" t="s">
        <v>50</v>
      </c>
      <c r="F80" s="14" t="s">
        <v>3</v>
      </c>
      <c r="G80" s="16">
        <f>SUM(G81)</f>
        <v>703.5</v>
      </c>
      <c r="H80" s="16">
        <f t="shared" si="26"/>
        <v>104.05529</v>
      </c>
      <c r="I80" s="22">
        <f t="shared" si="25"/>
        <v>14.791085998578534</v>
      </c>
    </row>
    <row r="81" spans="1:9" ht="32.25" customHeight="1">
      <c r="A81" s="8" t="s">
        <v>40</v>
      </c>
      <c r="B81" s="14" t="s">
        <v>37</v>
      </c>
      <c r="C81" s="14" t="s">
        <v>16</v>
      </c>
      <c r="D81" s="14" t="s">
        <v>6</v>
      </c>
      <c r="E81" s="14" t="s">
        <v>51</v>
      </c>
      <c r="F81" s="14" t="s">
        <v>3</v>
      </c>
      <c r="G81" s="16">
        <v>703.5</v>
      </c>
      <c r="H81" s="16">
        <f>SUM(H82)</f>
        <v>104.05529</v>
      </c>
      <c r="I81" s="22">
        <f t="shared" si="25"/>
        <v>14.791085998578534</v>
      </c>
    </row>
    <row r="82" spans="1:9" ht="18" customHeight="1">
      <c r="A82" s="8" t="s">
        <v>70</v>
      </c>
      <c r="B82" s="14" t="s">
        <v>37</v>
      </c>
      <c r="C82" s="14" t="s">
        <v>16</v>
      </c>
      <c r="D82" s="14" t="s">
        <v>6</v>
      </c>
      <c r="E82" s="14" t="s">
        <v>71</v>
      </c>
      <c r="F82" s="14" t="s">
        <v>3</v>
      </c>
      <c r="G82" s="16">
        <v>703.5</v>
      </c>
      <c r="H82" s="16">
        <f>SUM(H83)</f>
        <v>104.05529</v>
      </c>
      <c r="I82" s="22">
        <f t="shared" si="25"/>
        <v>14.791085998578534</v>
      </c>
    </row>
    <row r="83" spans="1:9">
      <c r="A83" s="8" t="s">
        <v>72</v>
      </c>
      <c r="B83" s="14" t="s">
        <v>37</v>
      </c>
      <c r="C83" s="14" t="s">
        <v>16</v>
      </c>
      <c r="D83" s="14" t="s">
        <v>6</v>
      </c>
      <c r="E83" s="14" t="s">
        <v>73</v>
      </c>
      <c r="F83" s="14" t="s">
        <v>3</v>
      </c>
      <c r="G83" s="16">
        <v>703.5</v>
      </c>
      <c r="H83" s="16">
        <f>SUM(H84)</f>
        <v>104.05529</v>
      </c>
      <c r="I83" s="22">
        <f t="shared" si="25"/>
        <v>14.791085998578534</v>
      </c>
    </row>
    <row r="84" spans="1:9" ht="17.45" customHeight="1">
      <c r="A84" s="8" t="s">
        <v>74</v>
      </c>
      <c r="B84" s="14" t="s">
        <v>37</v>
      </c>
      <c r="C84" s="14" t="s">
        <v>16</v>
      </c>
      <c r="D84" s="14" t="s">
        <v>6</v>
      </c>
      <c r="E84" s="14" t="s">
        <v>73</v>
      </c>
      <c r="F84" s="14" t="s">
        <v>75</v>
      </c>
      <c r="G84" s="16">
        <v>703.5</v>
      </c>
      <c r="H84" s="16">
        <v>104.05529</v>
      </c>
      <c r="I84" s="22">
        <f t="shared" si="25"/>
        <v>14.791085998578534</v>
      </c>
    </row>
  </sheetData>
  <mergeCells count="4">
    <mergeCell ref="A6:I6"/>
    <mergeCell ref="A7:I7"/>
    <mergeCell ref="G2:I3"/>
    <mergeCell ref="G4:I4"/>
  </mergeCells>
  <phoneticPr fontId="3" type="noConversion"/>
  <printOptions horizontalCentered="1"/>
  <pageMargins left="0" right="0" top="0" bottom="0" header="0.31496062992125984" footer="0.31496062992125984"/>
  <pageSetup paperSize="9" scale="5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</dc:creator>
  <cp:lastModifiedBy>Urist-Chegl</cp:lastModifiedBy>
  <cp:lastPrinted>2023-05-16T07:15:20Z</cp:lastPrinted>
  <dcterms:created xsi:type="dcterms:W3CDTF">2013-11-17T06:27:08Z</dcterms:created>
  <dcterms:modified xsi:type="dcterms:W3CDTF">2023-05-16T07:15:47Z</dcterms:modified>
</cp:coreProperties>
</file>